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Sheet1!$A$1:$K$154</definedName>
  </definedNames>
  <calcPr calcId="144525"/>
</workbook>
</file>

<file path=xl/sharedStrings.xml><?xml version="1.0" encoding="utf-8"?>
<sst xmlns="http://schemas.openxmlformats.org/spreadsheetml/2006/main" count="472" uniqueCount="322">
  <si>
    <r>
      <rPr>
        <sz val="22"/>
        <rFont val="Arial"/>
        <charset val="204"/>
      </rPr>
      <t>2025</t>
    </r>
    <r>
      <rPr>
        <sz val="22"/>
        <rFont val="方正书宋_GBK"/>
        <charset val="204"/>
      </rPr>
      <t>年政策性农业保险承保及财政补贴情况公司（中央、省、市级财政补贴型种植险第一批）</t>
    </r>
  </si>
  <si>
    <t>单位：元</t>
  </si>
  <si>
    <t>序号</t>
  </si>
  <si>
    <t>保险公司</t>
  </si>
  <si>
    <t>保单号</t>
  </si>
  <si>
    <t>品种</t>
  </si>
  <si>
    <t>数量</t>
  </si>
  <si>
    <t>总保费</t>
  </si>
  <si>
    <t>中央财政补贴金额</t>
  </si>
  <si>
    <t>省财政补贴金额</t>
  </si>
  <si>
    <t>市财政补贴金额</t>
  </si>
  <si>
    <t>区财政补贴金额</t>
  </si>
  <si>
    <t>农户负担金额</t>
  </si>
  <si>
    <t>太平1</t>
  </si>
  <si>
    <t>太平财产保险有限公司珠海中心支公司</t>
  </si>
  <si>
    <t>6300814C620250000001</t>
  </si>
  <si>
    <t>大豆完全成本</t>
  </si>
  <si>
    <t>太平2</t>
  </si>
  <si>
    <t>6300814C620250000002</t>
  </si>
  <si>
    <t>太平3</t>
  </si>
  <si>
    <t>6300814C620250000003</t>
  </si>
  <si>
    <t>太平4</t>
  </si>
  <si>
    <t>6300814C620250000004</t>
  </si>
  <si>
    <t>平安1</t>
  </si>
  <si>
    <t>中国平安财产保险股份有限公司珠海中心支公司</t>
  </si>
  <si>
    <t>10415041400100018052</t>
  </si>
  <si>
    <t>玉米完全成本</t>
  </si>
  <si>
    <t>平安2</t>
  </si>
  <si>
    <t>10415041400100013545</t>
  </si>
  <si>
    <t>平安3</t>
  </si>
  <si>
    <t>10415041400100018453</t>
  </si>
  <si>
    <t>平安4</t>
  </si>
  <si>
    <t>10415151400100003959</t>
  </si>
  <si>
    <t>平安5</t>
  </si>
  <si>
    <t>10415041400100012970</t>
  </si>
  <si>
    <t>中国平安财产保险股份有限公司珠海中心支公司（早造）</t>
  </si>
  <si>
    <t>10415151400100004902</t>
  </si>
  <si>
    <t>水稻完全成本</t>
  </si>
  <si>
    <t>10415041400100018407</t>
  </si>
  <si>
    <t>10415041400100031231</t>
  </si>
  <si>
    <t>10415041400100031420</t>
  </si>
  <si>
    <t>10415041400100024762</t>
  </si>
  <si>
    <t>平安6</t>
  </si>
  <si>
    <t>10415041400100025758</t>
  </si>
  <si>
    <t>平安7</t>
  </si>
  <si>
    <t>10415041400100025767</t>
  </si>
  <si>
    <t>平安8</t>
  </si>
  <si>
    <t>10415041400100012134</t>
  </si>
  <si>
    <t>平安9</t>
  </si>
  <si>
    <t>10415151400100004840</t>
  </si>
  <si>
    <t>平安10</t>
  </si>
  <si>
    <t>10415041400100026858</t>
  </si>
  <si>
    <t>平安11</t>
  </si>
  <si>
    <t>10415041400100025676</t>
  </si>
  <si>
    <t>平安12</t>
  </si>
  <si>
    <t>10415041400100025680</t>
  </si>
  <si>
    <t>平安13</t>
  </si>
  <si>
    <t>10415041400100048564</t>
  </si>
  <si>
    <t>平安14</t>
  </si>
  <si>
    <t>10415151400100006103</t>
  </si>
  <si>
    <t>平安15</t>
  </si>
  <si>
    <t>10415041400100025825</t>
  </si>
  <si>
    <t>平安16</t>
  </si>
  <si>
    <t>10415041400100025764</t>
  </si>
  <si>
    <t>平安17</t>
  </si>
  <si>
    <t>10415151400100005154</t>
  </si>
  <si>
    <t>平安18</t>
  </si>
  <si>
    <t>10415041400100021049</t>
  </si>
  <si>
    <t>平安19</t>
  </si>
  <si>
    <t>10415041400100025080</t>
  </si>
  <si>
    <t>平安20</t>
  </si>
  <si>
    <t>10415041400100025844</t>
  </si>
  <si>
    <t>平安21</t>
  </si>
  <si>
    <t>10415041400100015570</t>
  </si>
  <si>
    <t>平安22</t>
  </si>
  <si>
    <t>10415041400100025848</t>
  </si>
  <si>
    <t>平安23</t>
  </si>
  <si>
    <t>10415041400100025679</t>
  </si>
  <si>
    <t>平安24</t>
  </si>
  <si>
    <t>10415151400100024575</t>
  </si>
  <si>
    <t>平安25</t>
  </si>
  <si>
    <t>10415151400100005031</t>
  </si>
  <si>
    <t>平安26</t>
  </si>
  <si>
    <t>10415151400100003970</t>
  </si>
  <si>
    <t>平安27</t>
  </si>
  <si>
    <t>10415041400100025763</t>
  </si>
  <si>
    <t>平安28</t>
  </si>
  <si>
    <t>10415041400100016946</t>
  </si>
  <si>
    <t>平安29</t>
  </si>
  <si>
    <t>10415151400100006104</t>
  </si>
  <si>
    <t>平安30</t>
  </si>
  <si>
    <t>10415041400100019740</t>
  </si>
  <si>
    <t>平安31</t>
  </si>
  <si>
    <t>10415041400100016612</t>
  </si>
  <si>
    <t>平安32</t>
  </si>
  <si>
    <t>10415151400100004089</t>
  </si>
  <si>
    <t>平安33</t>
  </si>
  <si>
    <t>10415041400100005994</t>
  </si>
  <si>
    <t>平安34</t>
  </si>
  <si>
    <t>10415151400100005316</t>
  </si>
  <si>
    <t>平安35</t>
  </si>
  <si>
    <t>10415041400100012142</t>
  </si>
  <si>
    <t>平安36</t>
  </si>
  <si>
    <t>10415041400100017040</t>
  </si>
  <si>
    <t>平安37</t>
  </si>
  <si>
    <t>10415041400100018021</t>
  </si>
  <si>
    <t>平安38</t>
  </si>
  <si>
    <t>10415041400100010969</t>
  </si>
  <si>
    <t>平安39</t>
  </si>
  <si>
    <t>10415041400100025757</t>
  </si>
  <si>
    <t>平安40</t>
  </si>
  <si>
    <t>10415041400100016300</t>
  </si>
  <si>
    <t>平安41</t>
  </si>
  <si>
    <t>10415041400100016798</t>
  </si>
  <si>
    <t>平安42</t>
  </si>
  <si>
    <t>10415041400100012969</t>
  </si>
  <si>
    <t>平安43</t>
  </si>
  <si>
    <t>10415041400100013949</t>
  </si>
  <si>
    <t>平安44</t>
  </si>
  <si>
    <t>10415041400100025677</t>
  </si>
  <si>
    <t>平安45</t>
  </si>
  <si>
    <t>10415041400100018460</t>
  </si>
  <si>
    <t>平安46</t>
  </si>
  <si>
    <t>10415041400100025760</t>
  </si>
  <si>
    <t>平安47</t>
  </si>
  <si>
    <t>10415041400100025567</t>
  </si>
  <si>
    <t>平安48</t>
  </si>
  <si>
    <t>10415041400100025762</t>
  </si>
  <si>
    <t>平安49</t>
  </si>
  <si>
    <t>10415041400100010539</t>
  </si>
  <si>
    <t>平安50</t>
  </si>
  <si>
    <t>10415041400100024577</t>
  </si>
  <si>
    <t>平安51</t>
  </si>
  <si>
    <t>10415041400100025765</t>
  </si>
  <si>
    <t>平安52</t>
  </si>
  <si>
    <t>10415041400100013280</t>
  </si>
  <si>
    <t>平安53</t>
  </si>
  <si>
    <t>10415041400100013472</t>
  </si>
  <si>
    <t>平安54</t>
  </si>
  <si>
    <t>10415041400100033053</t>
  </si>
  <si>
    <t>平安55</t>
  </si>
  <si>
    <t>10415041400100018613</t>
  </si>
  <si>
    <t>平安56</t>
  </si>
  <si>
    <t>10415151400100002897</t>
  </si>
  <si>
    <t>平安57</t>
  </si>
  <si>
    <t>10415151400100004845</t>
  </si>
  <si>
    <t>平安58</t>
  </si>
  <si>
    <t>10415151400100005949</t>
  </si>
  <si>
    <t>平安59</t>
  </si>
  <si>
    <t>10415041400100015787</t>
  </si>
  <si>
    <t>平安60</t>
  </si>
  <si>
    <t>10415041400100031061</t>
  </si>
  <si>
    <t>平安61</t>
  </si>
  <si>
    <t>10415041400100025818</t>
  </si>
  <si>
    <t>平安62</t>
  </si>
  <si>
    <t>10415041400100031930</t>
  </si>
  <si>
    <t>平安63</t>
  </si>
  <si>
    <t>10415041400100010554</t>
  </si>
  <si>
    <t>平安64</t>
  </si>
  <si>
    <t>10415041400100018133</t>
  </si>
  <si>
    <t>平安65</t>
  </si>
  <si>
    <t>10415041400100013683</t>
  </si>
  <si>
    <t>平安66</t>
  </si>
  <si>
    <t>10415041400100018221</t>
  </si>
  <si>
    <t>平安67</t>
  </si>
  <si>
    <t>10415041400100025846</t>
  </si>
  <si>
    <t>平安68</t>
  </si>
  <si>
    <t>10415151400100004036</t>
  </si>
  <si>
    <t>平安69</t>
  </si>
  <si>
    <t>10415041400100011037</t>
  </si>
  <si>
    <t>平安70</t>
  </si>
  <si>
    <t>10415151400100012817</t>
  </si>
  <si>
    <t>平安71</t>
  </si>
  <si>
    <t>10415041400100010120</t>
  </si>
  <si>
    <t>平安72</t>
  </si>
  <si>
    <t>10415041400100048565</t>
  </si>
  <si>
    <t>平安73</t>
  </si>
  <si>
    <t>10415041400100024573</t>
  </si>
  <si>
    <t>平安74</t>
  </si>
  <si>
    <t>10415041400100016613</t>
  </si>
  <si>
    <t>平安75</t>
  </si>
  <si>
    <t>10415151400100004040</t>
  </si>
  <si>
    <t>平安76</t>
  </si>
  <si>
    <t>10415041400100015462</t>
  </si>
  <si>
    <t>平安77</t>
  </si>
  <si>
    <t>10415041400100016970</t>
  </si>
  <si>
    <t>平安78</t>
  </si>
  <si>
    <t>10415041400100016524</t>
  </si>
  <si>
    <t>平安79</t>
  </si>
  <si>
    <t>10415041400100031156</t>
  </si>
  <si>
    <t>平安80</t>
  </si>
  <si>
    <t>10415041400100010679</t>
  </si>
  <si>
    <t>平安81</t>
  </si>
  <si>
    <t>10415041400100011863</t>
  </si>
  <si>
    <t>平安82</t>
  </si>
  <si>
    <t>10415041400100026016</t>
  </si>
  <si>
    <t>平安83</t>
  </si>
  <si>
    <t>10415041400100025658</t>
  </si>
  <si>
    <t>平安84</t>
  </si>
  <si>
    <t>10415041400100014057</t>
  </si>
  <si>
    <t>平安85</t>
  </si>
  <si>
    <t>10415041400100019741</t>
  </si>
  <si>
    <t>平安86</t>
  </si>
  <si>
    <t>10415041400100024651</t>
  </si>
  <si>
    <t>平安87</t>
  </si>
  <si>
    <t>10415151400100003868</t>
  </si>
  <si>
    <t>平安88</t>
  </si>
  <si>
    <t>10415041400100031157</t>
  </si>
  <si>
    <t>平安89</t>
  </si>
  <si>
    <t>10415151400100004992</t>
  </si>
  <si>
    <t>平安90</t>
  </si>
  <si>
    <t>10415041400100016948</t>
  </si>
  <si>
    <t>平安91</t>
  </si>
  <si>
    <t>10415041400100012706</t>
  </si>
  <si>
    <t>平安92</t>
  </si>
  <si>
    <t>10415151400100017956</t>
  </si>
  <si>
    <t>平安93</t>
  </si>
  <si>
    <t>10415151400100024857</t>
  </si>
  <si>
    <t>平安94</t>
  </si>
  <si>
    <t>10415041400100025972</t>
  </si>
  <si>
    <t>平安95</t>
  </si>
  <si>
    <t>10415041400100011864</t>
  </si>
  <si>
    <t>平安96</t>
  </si>
  <si>
    <t>10415041400100013478</t>
  </si>
  <si>
    <t>平安97</t>
  </si>
  <si>
    <t>10415041400100024926</t>
  </si>
  <si>
    <t>平安98</t>
  </si>
  <si>
    <t>10415041400100019674</t>
  </si>
  <si>
    <t>平安99</t>
  </si>
  <si>
    <t>10415151400100005315</t>
  </si>
  <si>
    <t>平安100</t>
  </si>
  <si>
    <t>10415151400100024647</t>
  </si>
  <si>
    <t>平安101</t>
  </si>
  <si>
    <t>10415041400100025544</t>
  </si>
  <si>
    <t>平安102</t>
  </si>
  <si>
    <t>10415041400100010760</t>
  </si>
  <si>
    <t>平安103</t>
  </si>
  <si>
    <t>10415041400100020133</t>
  </si>
  <si>
    <t>平安104</t>
  </si>
  <si>
    <t>10415041400100019915</t>
  </si>
  <si>
    <t>平安105</t>
  </si>
  <si>
    <t>10415041400100012946</t>
  </si>
  <si>
    <t>平安106</t>
  </si>
  <si>
    <t>10415041400100024766</t>
  </si>
  <si>
    <t>平安107</t>
  </si>
  <si>
    <t>10415151400100004010</t>
  </si>
  <si>
    <t>平安108</t>
  </si>
  <si>
    <t>10415041400100011550</t>
  </si>
  <si>
    <t>平安109</t>
  </si>
  <si>
    <t>10415041400100025768</t>
  </si>
  <si>
    <t>平安110</t>
  </si>
  <si>
    <t>10415041400100012901</t>
  </si>
  <si>
    <t>平安111</t>
  </si>
  <si>
    <t>10415041400100025843</t>
  </si>
  <si>
    <t>平安112</t>
  </si>
  <si>
    <t>10415041400100012141</t>
  </si>
  <si>
    <t>平安113</t>
  </si>
  <si>
    <t>10415041400100013737</t>
  </si>
  <si>
    <t>平安114</t>
  </si>
  <si>
    <t>10415151400100003524</t>
  </si>
  <si>
    <t>平安115</t>
  </si>
  <si>
    <t>10415041400100009401</t>
  </si>
  <si>
    <t>中国平安财产保险股份有限公司珠海中心支公司（晚造）</t>
  </si>
  <si>
    <t>10415141400100119661</t>
  </si>
  <si>
    <t>10415141400100119845</t>
  </si>
  <si>
    <t>10415141400100120034</t>
  </si>
  <si>
    <t>10415141400100119514</t>
  </si>
  <si>
    <t>太保1</t>
  </si>
  <si>
    <t>中国太平洋财产保险股份有限公司珠海中心支公司</t>
  </si>
  <si>
    <t>AGUZUH048B25Q050007R</t>
  </si>
  <si>
    <t>老人葵,小叶榄仁,中东海枣等多年生露地花卉苗木</t>
  </si>
  <si>
    <t>太保2</t>
  </si>
  <si>
    <t>AGUZUH053B25Q050000L</t>
  </si>
  <si>
    <t>荔枝</t>
  </si>
  <si>
    <t>太保3</t>
  </si>
  <si>
    <t>AGUZUH053B25Q050009Y</t>
  </si>
  <si>
    <t>番石榴,迦悉果,百香果,柑桔</t>
  </si>
  <si>
    <t>太保4</t>
  </si>
  <si>
    <t>AGUZUH088425Q050000P</t>
  </si>
  <si>
    <t>钢结构大棚-棚架,钢结构大棚-棚膜</t>
  </si>
  <si>
    <t>太保5</t>
  </si>
  <si>
    <t>AGUZUH048B25Q050000B</t>
  </si>
  <si>
    <t>鸡蛋花,秋枫,海棠,落羽杉</t>
  </si>
  <si>
    <t>太保6</t>
  </si>
  <si>
    <t>AGUZUH053B25Q050003L</t>
  </si>
  <si>
    <t>莲雾,凤梨</t>
  </si>
  <si>
    <t>太保7</t>
  </si>
  <si>
    <t>AGUZUH053B25Q050011F</t>
  </si>
  <si>
    <t>太保8</t>
  </si>
  <si>
    <t>AGUZUH053B25Q050008U</t>
  </si>
  <si>
    <t>香蕉</t>
  </si>
  <si>
    <t>太保9</t>
  </si>
  <si>
    <t>AGUZUH053B25Q050007C</t>
  </si>
  <si>
    <t>蓝莓</t>
  </si>
  <si>
    <t>太保10</t>
  </si>
  <si>
    <t>AGUZUH053B25Q050002H</t>
  </si>
  <si>
    <t>桑葚</t>
  </si>
  <si>
    <t>太保11</t>
  </si>
  <si>
    <t>AGUZUH053B25Q050012D</t>
  </si>
  <si>
    <t>63008205020250000001</t>
  </si>
  <si>
    <t>番石榴</t>
  </si>
  <si>
    <t>63008205020250000002</t>
  </si>
  <si>
    <t>63008205020250000003</t>
  </si>
  <si>
    <t>63008205020250000004</t>
  </si>
  <si>
    <t>太平5</t>
  </si>
  <si>
    <t>63008205020250000005</t>
  </si>
  <si>
    <t>太平6</t>
  </si>
  <si>
    <t>63008205020250000006</t>
  </si>
  <si>
    <t>太平7</t>
  </si>
  <si>
    <t>63008205020250000007</t>
  </si>
  <si>
    <t>太平8</t>
  </si>
  <si>
    <t>63008203120250000001</t>
  </si>
  <si>
    <t>花卉苗木</t>
  </si>
  <si>
    <t>太平9</t>
  </si>
  <si>
    <t>63008204720250000001</t>
  </si>
  <si>
    <t>多品种蔬菜</t>
  </si>
  <si>
    <t>太平10</t>
  </si>
  <si>
    <t>63008204720250000002</t>
  </si>
  <si>
    <t>太平11</t>
  </si>
  <si>
    <t>63008204720250000003</t>
  </si>
  <si>
    <t>太平12</t>
  </si>
  <si>
    <t>63008204720250000004</t>
  </si>
</sst>
</file>

<file path=xl/styles.xml><?xml version="1.0" encoding="utf-8"?>
<styleSheet xmlns="http://schemas.openxmlformats.org/spreadsheetml/2006/main">
  <numFmts count="8">
    <numFmt numFmtId="176" formatCode="#,##0.00_);\(#,##0.0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 "/>
    <numFmt numFmtId="179" formatCode="_(* #,##0.00_);_(* \(#,##0.00\);_(* &quot;-&quot;??_);_(@_)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Arial"/>
      <charset val="20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22"/>
      <name val="方正书宋_GBK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9" borderId="13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3" borderId="1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6" borderId="7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9" fontId="3" fillId="0" borderId="0" xfId="32" applyNumberFormat="1" applyFont="1" applyFill="1" applyBorder="1" applyAlignment="1">
      <alignment horizontal="right" vertical="center" wrapText="1"/>
    </xf>
    <xf numFmtId="179" fontId="3" fillId="0" borderId="0" xfId="32" applyNumberFormat="1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4" fillId="0" borderId="1" xfId="32" applyNumberFormat="1" applyFont="1" applyFill="1" applyBorder="1" applyAlignment="1">
      <alignment horizontal="center" vertical="center" wrapText="1"/>
    </xf>
    <xf numFmtId="179" fontId="4" fillId="0" borderId="1" xfId="32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>
      <alignment vertical="center"/>
    </xf>
    <xf numFmtId="0" fontId="5" fillId="0" borderId="1" xfId="0" applyFont="1" applyFill="1" applyBorder="1">
      <alignment vertical="center"/>
    </xf>
    <xf numFmtId="179" fontId="3" fillId="0" borderId="4" xfId="32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8" fontId="3" fillId="0" borderId="1" xfId="0" applyNumberFormat="1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8"/>
  <sheetViews>
    <sheetView tabSelected="1" zoomScale="145" zoomScaleNormal="145" topLeftCell="C1" workbookViewId="0">
      <pane ySplit="3" topLeftCell="A4" activePane="bottomLeft" state="frozen"/>
      <selection/>
      <selection pane="bottomLeft" activeCell="I9" sqref="I9"/>
    </sheetView>
  </sheetViews>
  <sheetFormatPr defaultColWidth="9" defaultRowHeight="14.25"/>
  <cols>
    <col min="1" max="1" width="8.625" customWidth="1"/>
    <col min="2" max="2" width="11.625" customWidth="1"/>
    <col min="3" max="3" width="21.2666666666667" customWidth="1"/>
    <col min="4" max="4" width="20.7416666666667" customWidth="1"/>
    <col min="5" max="5" width="13" customWidth="1"/>
    <col min="6" max="6" width="16.2416666666667"/>
    <col min="7" max="7" width="16.1916666666667" customWidth="1"/>
    <col min="8" max="8" width="14.125"/>
    <col min="9" max="9" width="16.9916666666667" customWidth="1"/>
    <col min="10" max="10" width="17.8666666666667" customWidth="1"/>
    <col min="11" max="11" width="16.2416666666667"/>
  </cols>
  <sheetData>
    <row r="1" ht="27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19"/>
    </row>
    <row r="3" ht="31.5" spans="1:11">
      <c r="A3" s="6" t="s">
        <v>2</v>
      </c>
      <c r="B3" s="6" t="s">
        <v>3</v>
      </c>
      <c r="C3" s="6" t="s">
        <v>4</v>
      </c>
      <c r="D3" s="6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3" t="s">
        <v>11</v>
      </c>
      <c r="K3" s="13" t="s">
        <v>12</v>
      </c>
    </row>
    <row r="4" s="1" customFormat="1" spans="1:11">
      <c r="A4" s="7" t="s">
        <v>13</v>
      </c>
      <c r="B4" s="8" t="s">
        <v>14</v>
      </c>
      <c r="C4" s="9" t="s">
        <v>15</v>
      </c>
      <c r="D4" s="7" t="s">
        <v>16</v>
      </c>
      <c r="E4" s="15">
        <v>80</v>
      </c>
      <c r="F4" s="16">
        <f>E4*33</f>
        <v>2640</v>
      </c>
      <c r="G4" s="16">
        <f>F4*0.35</f>
        <v>924</v>
      </c>
      <c r="H4" s="16">
        <f t="shared" ref="H4:H12" si="0">F4*0</f>
        <v>0</v>
      </c>
      <c r="I4" s="16">
        <f>F4*0.2</f>
        <v>528</v>
      </c>
      <c r="J4" s="16">
        <f>F4*0.2</f>
        <v>528</v>
      </c>
      <c r="K4" s="16">
        <f>F4*0.25</f>
        <v>660</v>
      </c>
    </row>
    <row r="5" s="1" customFormat="1" spans="1:11">
      <c r="A5" s="7" t="s">
        <v>17</v>
      </c>
      <c r="B5" s="8"/>
      <c r="C5" s="9" t="s">
        <v>18</v>
      </c>
      <c r="D5" s="7" t="s">
        <v>16</v>
      </c>
      <c r="E5" s="15">
        <v>230</v>
      </c>
      <c r="F5" s="16">
        <f>E5*33</f>
        <v>7590</v>
      </c>
      <c r="G5" s="16">
        <f>F5*0.35</f>
        <v>2656.5</v>
      </c>
      <c r="H5" s="16">
        <f t="shared" si="0"/>
        <v>0</v>
      </c>
      <c r="I5" s="16">
        <f>F5*0.2</f>
        <v>1518</v>
      </c>
      <c r="J5" s="16">
        <f>F5*0.2</f>
        <v>1518</v>
      </c>
      <c r="K5" s="16">
        <f>F5*0.25</f>
        <v>1897.5</v>
      </c>
    </row>
    <row r="6" s="1" customFormat="1" spans="1:11">
      <c r="A6" s="7" t="s">
        <v>19</v>
      </c>
      <c r="B6" s="8"/>
      <c r="C6" s="9" t="s">
        <v>20</v>
      </c>
      <c r="D6" s="7" t="s">
        <v>16</v>
      </c>
      <c r="E6" s="15">
        <v>200</v>
      </c>
      <c r="F6" s="16">
        <f>E6*33</f>
        <v>6600</v>
      </c>
      <c r="G6" s="16">
        <f>F6*0.35</f>
        <v>2310</v>
      </c>
      <c r="H6" s="16">
        <f t="shared" si="0"/>
        <v>0</v>
      </c>
      <c r="I6" s="16">
        <f>F6*0.2</f>
        <v>1320</v>
      </c>
      <c r="J6" s="16">
        <f>F6*0.2</f>
        <v>1320</v>
      </c>
      <c r="K6" s="16">
        <f>F6*0.25</f>
        <v>1650</v>
      </c>
    </row>
    <row r="7" s="1" customFormat="1" spans="1:11">
      <c r="A7" s="7" t="s">
        <v>21</v>
      </c>
      <c r="B7" s="8"/>
      <c r="C7" s="9" t="s">
        <v>22</v>
      </c>
      <c r="D7" s="7" t="s">
        <v>16</v>
      </c>
      <c r="E7" s="15">
        <v>44</v>
      </c>
      <c r="F7" s="16">
        <f>E7*33</f>
        <v>1452</v>
      </c>
      <c r="G7" s="16">
        <f>F7*0.35</f>
        <v>508.2</v>
      </c>
      <c r="H7" s="16">
        <f t="shared" si="0"/>
        <v>0</v>
      </c>
      <c r="I7" s="16">
        <f>F7*0.2</f>
        <v>290.4</v>
      </c>
      <c r="J7" s="16">
        <f>F7*0.2</f>
        <v>290.4</v>
      </c>
      <c r="K7" s="16">
        <f>F7*0.25</f>
        <v>363</v>
      </c>
    </row>
    <row r="8" s="2" customFormat="1" spans="1:11">
      <c r="A8" s="7" t="s">
        <v>23</v>
      </c>
      <c r="B8" s="10" t="s">
        <v>24</v>
      </c>
      <c r="C8" s="11" t="s">
        <v>25</v>
      </c>
      <c r="D8" s="7" t="s">
        <v>26</v>
      </c>
      <c r="E8" s="15">
        <v>18</v>
      </c>
      <c r="F8" s="17">
        <f>E8*44</f>
        <v>792</v>
      </c>
      <c r="G8" s="17">
        <f>F8*0.35</f>
        <v>277.2</v>
      </c>
      <c r="H8" s="17">
        <f t="shared" si="0"/>
        <v>0</v>
      </c>
      <c r="I8" s="17">
        <f>F8*0.35</f>
        <v>277.2</v>
      </c>
      <c r="J8" s="17">
        <f>F8*0.3</f>
        <v>237.6</v>
      </c>
      <c r="K8" s="17">
        <f>F8*0</f>
        <v>0</v>
      </c>
    </row>
    <row r="9" s="2" customFormat="1" spans="1:11">
      <c r="A9" s="7" t="s">
        <v>27</v>
      </c>
      <c r="B9" s="10"/>
      <c r="C9" s="11" t="s">
        <v>28</v>
      </c>
      <c r="D9" s="7" t="s">
        <v>26</v>
      </c>
      <c r="E9" s="15">
        <v>11</v>
      </c>
      <c r="F9" s="17">
        <f>E9*44</f>
        <v>484</v>
      </c>
      <c r="G9" s="17">
        <f>F9*0.35</f>
        <v>169.4</v>
      </c>
      <c r="H9" s="17">
        <f t="shared" si="0"/>
        <v>0</v>
      </c>
      <c r="I9" s="17">
        <f>F9*0.35</f>
        <v>169.4</v>
      </c>
      <c r="J9" s="17">
        <f>F9*0.3</f>
        <v>145.2</v>
      </c>
      <c r="K9" s="17">
        <f>F9*0</f>
        <v>0</v>
      </c>
    </row>
    <row r="10" s="2" customFormat="1" spans="1:11">
      <c r="A10" s="7" t="s">
        <v>29</v>
      </c>
      <c r="B10" s="10"/>
      <c r="C10" s="11" t="s">
        <v>30</v>
      </c>
      <c r="D10" s="7" t="s">
        <v>26</v>
      </c>
      <c r="E10" s="15">
        <v>5</v>
      </c>
      <c r="F10" s="17">
        <f>E10*44</f>
        <v>220</v>
      </c>
      <c r="G10" s="17">
        <f>F10*0.35</f>
        <v>77</v>
      </c>
      <c r="H10" s="17">
        <f t="shared" si="0"/>
        <v>0</v>
      </c>
      <c r="I10" s="17">
        <f>F10*0.35</f>
        <v>77</v>
      </c>
      <c r="J10" s="17">
        <f>F10*0.3</f>
        <v>66</v>
      </c>
      <c r="K10" s="17">
        <f>F10*0</f>
        <v>0</v>
      </c>
    </row>
    <row r="11" s="2" customFormat="1" spans="1:11">
      <c r="A11" s="7" t="s">
        <v>31</v>
      </c>
      <c r="B11" s="10"/>
      <c r="C11" s="11" t="s">
        <v>32</v>
      </c>
      <c r="D11" s="7" t="s">
        <v>26</v>
      </c>
      <c r="E11" s="15">
        <v>2</v>
      </c>
      <c r="F11" s="17">
        <f>E11*44</f>
        <v>88</v>
      </c>
      <c r="G11" s="17">
        <f>F11*0.35</f>
        <v>30.8</v>
      </c>
      <c r="H11" s="17">
        <f t="shared" si="0"/>
        <v>0</v>
      </c>
      <c r="I11" s="17">
        <f>F11*0.35</f>
        <v>30.8</v>
      </c>
      <c r="J11" s="17">
        <f>F11*0.3</f>
        <v>26.4</v>
      </c>
      <c r="K11" s="17">
        <f>F11*0</f>
        <v>0</v>
      </c>
    </row>
    <row r="12" s="2" customFormat="1" spans="1:11">
      <c r="A12" s="7" t="s">
        <v>33</v>
      </c>
      <c r="B12" s="12"/>
      <c r="C12" s="11" t="s">
        <v>34</v>
      </c>
      <c r="D12" s="7" t="s">
        <v>26</v>
      </c>
      <c r="E12" s="15">
        <v>9.5</v>
      </c>
      <c r="F12" s="17">
        <f>E12*44</f>
        <v>418</v>
      </c>
      <c r="G12" s="17">
        <f>F12*0.35</f>
        <v>146.3</v>
      </c>
      <c r="H12" s="17">
        <f t="shared" si="0"/>
        <v>0</v>
      </c>
      <c r="I12" s="17">
        <f>F12*0.35</f>
        <v>146.3</v>
      </c>
      <c r="J12" s="17">
        <f>F12*0.3</f>
        <v>125.4</v>
      </c>
      <c r="K12" s="17">
        <f>F12*0</f>
        <v>0</v>
      </c>
    </row>
    <row r="13" s="2" customFormat="1" spans="1:11">
      <c r="A13" s="7" t="s">
        <v>23</v>
      </c>
      <c r="B13" s="8" t="s">
        <v>35</v>
      </c>
      <c r="C13" s="11" t="s">
        <v>36</v>
      </c>
      <c r="D13" s="7" t="s">
        <v>37</v>
      </c>
      <c r="E13" s="15">
        <v>4537.12</v>
      </c>
      <c r="F13" s="18">
        <f>E13*40</f>
        <v>181484.8</v>
      </c>
      <c r="G13" s="17">
        <f t="shared" ref="G13:G44" si="1">F13*0.35</f>
        <v>63519.68</v>
      </c>
      <c r="H13" s="17">
        <f t="shared" ref="H13:H44" si="2">F13*0</f>
        <v>0</v>
      </c>
      <c r="I13" s="17">
        <f t="shared" ref="I13:I44" si="3">F13*0.35</f>
        <v>63519.68</v>
      </c>
      <c r="J13" s="17">
        <f t="shared" ref="J13:J44" si="4">F13*0.3</f>
        <v>54445.44</v>
      </c>
      <c r="K13" s="17">
        <f t="shared" ref="K13:K44" si="5">F13*0</f>
        <v>0</v>
      </c>
    </row>
    <row r="14" s="2" customFormat="1" spans="1:11">
      <c r="A14" s="7" t="s">
        <v>27</v>
      </c>
      <c r="B14" s="8"/>
      <c r="C14" s="11" t="s">
        <v>38</v>
      </c>
      <c r="D14" s="7" t="s">
        <v>37</v>
      </c>
      <c r="E14" s="15">
        <v>112.65</v>
      </c>
      <c r="F14" s="18">
        <f t="shared" ref="F14:F45" si="6">E14*40</f>
        <v>4506</v>
      </c>
      <c r="G14" s="17">
        <f t="shared" si="1"/>
        <v>1577.1</v>
      </c>
      <c r="H14" s="17">
        <f t="shared" si="2"/>
        <v>0</v>
      </c>
      <c r="I14" s="17">
        <f t="shared" si="3"/>
        <v>1577.1</v>
      </c>
      <c r="J14" s="17">
        <f t="shared" si="4"/>
        <v>1351.8</v>
      </c>
      <c r="K14" s="17">
        <f t="shared" si="5"/>
        <v>0</v>
      </c>
    </row>
    <row r="15" s="2" customFormat="1" spans="1:11">
      <c r="A15" s="7" t="s">
        <v>29</v>
      </c>
      <c r="B15" s="8"/>
      <c r="C15" s="11" t="s">
        <v>39</v>
      </c>
      <c r="D15" s="7" t="s">
        <v>37</v>
      </c>
      <c r="E15" s="15">
        <v>297.42</v>
      </c>
      <c r="F15" s="18">
        <f t="shared" si="6"/>
        <v>11896.8</v>
      </c>
      <c r="G15" s="17">
        <f t="shared" si="1"/>
        <v>4163.88</v>
      </c>
      <c r="H15" s="17">
        <f t="shared" si="2"/>
        <v>0</v>
      </c>
      <c r="I15" s="17">
        <f t="shared" si="3"/>
        <v>4163.88</v>
      </c>
      <c r="J15" s="17">
        <f t="shared" si="4"/>
        <v>3569.04</v>
      </c>
      <c r="K15" s="17">
        <f t="shared" si="5"/>
        <v>0</v>
      </c>
    </row>
    <row r="16" s="2" customFormat="1" spans="1:11">
      <c r="A16" s="7" t="s">
        <v>31</v>
      </c>
      <c r="B16" s="8"/>
      <c r="C16" s="11" t="s">
        <v>40</v>
      </c>
      <c r="D16" s="7" t="s">
        <v>37</v>
      </c>
      <c r="E16" s="15">
        <v>134.6</v>
      </c>
      <c r="F16" s="18">
        <f t="shared" si="6"/>
        <v>5384</v>
      </c>
      <c r="G16" s="17">
        <f t="shared" si="1"/>
        <v>1884.4</v>
      </c>
      <c r="H16" s="17">
        <f t="shared" si="2"/>
        <v>0</v>
      </c>
      <c r="I16" s="17">
        <f t="shared" si="3"/>
        <v>1884.4</v>
      </c>
      <c r="J16" s="17">
        <f t="shared" si="4"/>
        <v>1615.2</v>
      </c>
      <c r="K16" s="17">
        <f t="shared" si="5"/>
        <v>0</v>
      </c>
    </row>
    <row r="17" s="2" customFormat="1" spans="1:11">
      <c r="A17" s="7" t="s">
        <v>33</v>
      </c>
      <c r="B17" s="8"/>
      <c r="C17" s="11" t="s">
        <v>41</v>
      </c>
      <c r="D17" s="7" t="s">
        <v>37</v>
      </c>
      <c r="E17" s="15">
        <v>124.27</v>
      </c>
      <c r="F17" s="18">
        <f t="shared" si="6"/>
        <v>4970.8</v>
      </c>
      <c r="G17" s="17">
        <f t="shared" si="1"/>
        <v>1739.78</v>
      </c>
      <c r="H17" s="17">
        <f t="shared" si="2"/>
        <v>0</v>
      </c>
      <c r="I17" s="17">
        <f t="shared" si="3"/>
        <v>1739.78</v>
      </c>
      <c r="J17" s="17">
        <f t="shared" si="4"/>
        <v>1491.24</v>
      </c>
      <c r="K17" s="17">
        <f t="shared" si="5"/>
        <v>0</v>
      </c>
    </row>
    <row r="18" s="2" customFormat="1" spans="1:11">
      <c r="A18" s="7" t="s">
        <v>42</v>
      </c>
      <c r="B18" s="8"/>
      <c r="C18" s="11" t="s">
        <v>43</v>
      </c>
      <c r="D18" s="7" t="s">
        <v>37</v>
      </c>
      <c r="E18" s="15">
        <v>100.98</v>
      </c>
      <c r="F18" s="18">
        <f t="shared" si="6"/>
        <v>4039.2</v>
      </c>
      <c r="G18" s="17">
        <f t="shared" si="1"/>
        <v>1413.72</v>
      </c>
      <c r="H18" s="17">
        <f t="shared" si="2"/>
        <v>0</v>
      </c>
      <c r="I18" s="17">
        <f t="shared" si="3"/>
        <v>1413.72</v>
      </c>
      <c r="J18" s="17">
        <f t="shared" si="4"/>
        <v>1211.76</v>
      </c>
      <c r="K18" s="17">
        <f t="shared" si="5"/>
        <v>0</v>
      </c>
    </row>
    <row r="19" s="2" customFormat="1" spans="1:11">
      <c r="A19" s="7" t="s">
        <v>44</v>
      </c>
      <c r="B19" s="8"/>
      <c r="C19" s="11" t="s">
        <v>45</v>
      </c>
      <c r="D19" s="7" t="s">
        <v>37</v>
      </c>
      <c r="E19" s="15">
        <v>177.69</v>
      </c>
      <c r="F19" s="18">
        <f t="shared" si="6"/>
        <v>7107.6</v>
      </c>
      <c r="G19" s="17">
        <f t="shared" si="1"/>
        <v>2487.66</v>
      </c>
      <c r="H19" s="17">
        <f t="shared" si="2"/>
        <v>0</v>
      </c>
      <c r="I19" s="17">
        <f t="shared" si="3"/>
        <v>2487.66</v>
      </c>
      <c r="J19" s="17">
        <f t="shared" si="4"/>
        <v>2132.28</v>
      </c>
      <c r="K19" s="17">
        <f t="shared" si="5"/>
        <v>0</v>
      </c>
    </row>
    <row r="20" s="2" customFormat="1" spans="1:11">
      <c r="A20" s="7" t="s">
        <v>46</v>
      </c>
      <c r="B20" s="8"/>
      <c r="C20" s="11" t="s">
        <v>47</v>
      </c>
      <c r="D20" s="7" t="s">
        <v>37</v>
      </c>
      <c r="E20" s="15">
        <v>145.43</v>
      </c>
      <c r="F20" s="18">
        <f t="shared" si="6"/>
        <v>5817.2</v>
      </c>
      <c r="G20" s="17">
        <f t="shared" si="1"/>
        <v>2036.02</v>
      </c>
      <c r="H20" s="17">
        <f t="shared" si="2"/>
        <v>0</v>
      </c>
      <c r="I20" s="17">
        <f t="shared" si="3"/>
        <v>2036.02</v>
      </c>
      <c r="J20" s="17">
        <f t="shared" si="4"/>
        <v>1745.16</v>
      </c>
      <c r="K20" s="17">
        <f t="shared" si="5"/>
        <v>0</v>
      </c>
    </row>
    <row r="21" s="2" customFormat="1" spans="1:11">
      <c r="A21" s="7" t="s">
        <v>48</v>
      </c>
      <c r="B21" s="8"/>
      <c r="C21" s="11" t="s">
        <v>49</v>
      </c>
      <c r="D21" s="7" t="s">
        <v>37</v>
      </c>
      <c r="E21" s="15">
        <v>88</v>
      </c>
      <c r="F21" s="18">
        <f t="shared" si="6"/>
        <v>3520</v>
      </c>
      <c r="G21" s="17">
        <f t="shared" si="1"/>
        <v>1232</v>
      </c>
      <c r="H21" s="17">
        <f t="shared" si="2"/>
        <v>0</v>
      </c>
      <c r="I21" s="17">
        <f t="shared" si="3"/>
        <v>1232</v>
      </c>
      <c r="J21" s="17">
        <f t="shared" si="4"/>
        <v>1056</v>
      </c>
      <c r="K21" s="17">
        <f t="shared" si="5"/>
        <v>0</v>
      </c>
    </row>
    <row r="22" s="2" customFormat="1" spans="1:11">
      <c r="A22" s="7" t="s">
        <v>50</v>
      </c>
      <c r="B22" s="8"/>
      <c r="C22" s="11" t="s">
        <v>51</v>
      </c>
      <c r="D22" s="7" t="s">
        <v>37</v>
      </c>
      <c r="E22" s="15">
        <v>382.67</v>
      </c>
      <c r="F22" s="18">
        <f t="shared" si="6"/>
        <v>15306.8</v>
      </c>
      <c r="G22" s="17">
        <f t="shared" si="1"/>
        <v>5357.38</v>
      </c>
      <c r="H22" s="17">
        <f t="shared" si="2"/>
        <v>0</v>
      </c>
      <c r="I22" s="17">
        <f t="shared" si="3"/>
        <v>5357.38</v>
      </c>
      <c r="J22" s="17">
        <f t="shared" si="4"/>
        <v>4592.04</v>
      </c>
      <c r="K22" s="17">
        <f t="shared" si="5"/>
        <v>0</v>
      </c>
    </row>
    <row r="23" s="2" customFormat="1" spans="1:11">
      <c r="A23" s="7" t="s">
        <v>52</v>
      </c>
      <c r="B23" s="8"/>
      <c r="C23" s="11" t="s">
        <v>53</v>
      </c>
      <c r="D23" s="7" t="s">
        <v>37</v>
      </c>
      <c r="E23" s="15">
        <v>109.68</v>
      </c>
      <c r="F23" s="18">
        <f t="shared" si="6"/>
        <v>4387.2</v>
      </c>
      <c r="G23" s="17">
        <f t="shared" si="1"/>
        <v>1535.52</v>
      </c>
      <c r="H23" s="17">
        <f t="shared" si="2"/>
        <v>0</v>
      </c>
      <c r="I23" s="17">
        <f t="shared" si="3"/>
        <v>1535.52</v>
      </c>
      <c r="J23" s="17">
        <f t="shared" si="4"/>
        <v>1316.16</v>
      </c>
      <c r="K23" s="17">
        <f t="shared" si="5"/>
        <v>0</v>
      </c>
    </row>
    <row r="24" s="2" customFormat="1" spans="1:11">
      <c r="A24" s="7" t="s">
        <v>54</v>
      </c>
      <c r="B24" s="8"/>
      <c r="C24" s="11" t="s">
        <v>55</v>
      </c>
      <c r="D24" s="7" t="s">
        <v>37</v>
      </c>
      <c r="E24" s="15">
        <v>106.96</v>
      </c>
      <c r="F24" s="18">
        <f t="shared" si="6"/>
        <v>4278.4</v>
      </c>
      <c r="G24" s="17">
        <f t="shared" si="1"/>
        <v>1497.44</v>
      </c>
      <c r="H24" s="17">
        <f t="shared" si="2"/>
        <v>0</v>
      </c>
      <c r="I24" s="17">
        <f t="shared" si="3"/>
        <v>1497.44</v>
      </c>
      <c r="J24" s="17">
        <f t="shared" si="4"/>
        <v>1283.52</v>
      </c>
      <c r="K24" s="17">
        <f t="shared" si="5"/>
        <v>0</v>
      </c>
    </row>
    <row r="25" s="2" customFormat="1" spans="1:11">
      <c r="A25" s="7" t="s">
        <v>56</v>
      </c>
      <c r="B25" s="8"/>
      <c r="C25" s="11" t="s">
        <v>57</v>
      </c>
      <c r="D25" s="7" t="s">
        <v>37</v>
      </c>
      <c r="E25" s="15">
        <v>129.79</v>
      </c>
      <c r="F25" s="18">
        <f t="shared" si="6"/>
        <v>5191.6</v>
      </c>
      <c r="G25" s="17">
        <f t="shared" si="1"/>
        <v>1817.06</v>
      </c>
      <c r="H25" s="17">
        <f t="shared" si="2"/>
        <v>0</v>
      </c>
      <c r="I25" s="17">
        <f t="shared" si="3"/>
        <v>1817.06</v>
      </c>
      <c r="J25" s="17">
        <f t="shared" si="4"/>
        <v>1557.48</v>
      </c>
      <c r="K25" s="17">
        <f t="shared" si="5"/>
        <v>0</v>
      </c>
    </row>
    <row r="26" s="2" customFormat="1" spans="1:11">
      <c r="A26" s="7" t="s">
        <v>58</v>
      </c>
      <c r="B26" s="8"/>
      <c r="C26" s="11" t="s">
        <v>59</v>
      </c>
      <c r="D26" s="7" t="s">
        <v>37</v>
      </c>
      <c r="E26" s="15">
        <v>175.41</v>
      </c>
      <c r="F26" s="18">
        <f t="shared" si="6"/>
        <v>7016.4</v>
      </c>
      <c r="G26" s="17">
        <f t="shared" si="1"/>
        <v>2455.74</v>
      </c>
      <c r="H26" s="17">
        <f t="shared" si="2"/>
        <v>0</v>
      </c>
      <c r="I26" s="17">
        <f t="shared" si="3"/>
        <v>2455.74</v>
      </c>
      <c r="J26" s="17">
        <f t="shared" si="4"/>
        <v>2104.92</v>
      </c>
      <c r="K26" s="17">
        <f t="shared" si="5"/>
        <v>0</v>
      </c>
    </row>
    <row r="27" s="2" customFormat="1" spans="1:11">
      <c r="A27" s="7" t="s">
        <v>60</v>
      </c>
      <c r="B27" s="8"/>
      <c r="C27" s="11" t="s">
        <v>61</v>
      </c>
      <c r="D27" s="7" t="s">
        <v>37</v>
      </c>
      <c r="E27" s="15">
        <v>17.29</v>
      </c>
      <c r="F27" s="18">
        <f t="shared" si="6"/>
        <v>691.6</v>
      </c>
      <c r="G27" s="17">
        <f t="shared" si="1"/>
        <v>242.06</v>
      </c>
      <c r="H27" s="17">
        <f t="shared" si="2"/>
        <v>0</v>
      </c>
      <c r="I27" s="17">
        <f t="shared" si="3"/>
        <v>242.06</v>
      </c>
      <c r="J27" s="17">
        <f t="shared" si="4"/>
        <v>207.48</v>
      </c>
      <c r="K27" s="17">
        <f t="shared" si="5"/>
        <v>0</v>
      </c>
    </row>
    <row r="28" s="2" customFormat="1" spans="1:11">
      <c r="A28" s="7" t="s">
        <v>62</v>
      </c>
      <c r="B28" s="8"/>
      <c r="C28" s="11" t="s">
        <v>63</v>
      </c>
      <c r="D28" s="7" t="s">
        <v>37</v>
      </c>
      <c r="E28" s="15">
        <v>332</v>
      </c>
      <c r="F28" s="18">
        <f t="shared" si="6"/>
        <v>13280</v>
      </c>
      <c r="G28" s="17">
        <f t="shared" si="1"/>
        <v>4648</v>
      </c>
      <c r="H28" s="17">
        <f t="shared" si="2"/>
        <v>0</v>
      </c>
      <c r="I28" s="17">
        <f t="shared" si="3"/>
        <v>4648</v>
      </c>
      <c r="J28" s="17">
        <f t="shared" si="4"/>
        <v>3984</v>
      </c>
      <c r="K28" s="17">
        <f t="shared" si="5"/>
        <v>0</v>
      </c>
    </row>
    <row r="29" s="2" customFormat="1" spans="1:11">
      <c r="A29" s="7" t="s">
        <v>64</v>
      </c>
      <c r="B29" s="8"/>
      <c r="C29" s="11" t="s">
        <v>65</v>
      </c>
      <c r="D29" s="7" t="s">
        <v>37</v>
      </c>
      <c r="E29" s="15">
        <v>221.8</v>
      </c>
      <c r="F29" s="18">
        <f t="shared" si="6"/>
        <v>8872</v>
      </c>
      <c r="G29" s="17">
        <f t="shared" si="1"/>
        <v>3105.2</v>
      </c>
      <c r="H29" s="17">
        <f t="shared" si="2"/>
        <v>0</v>
      </c>
      <c r="I29" s="17">
        <f t="shared" si="3"/>
        <v>3105.2</v>
      </c>
      <c r="J29" s="17">
        <f t="shared" si="4"/>
        <v>2661.6</v>
      </c>
      <c r="K29" s="17">
        <f t="shared" si="5"/>
        <v>0</v>
      </c>
    </row>
    <row r="30" s="2" customFormat="1" spans="1:11">
      <c r="A30" s="7" t="s">
        <v>66</v>
      </c>
      <c r="B30" s="8"/>
      <c r="C30" s="11" t="s">
        <v>67</v>
      </c>
      <c r="D30" s="7" t="s">
        <v>37</v>
      </c>
      <c r="E30" s="15">
        <v>10</v>
      </c>
      <c r="F30" s="18">
        <f t="shared" si="6"/>
        <v>400</v>
      </c>
      <c r="G30" s="17">
        <f t="shared" si="1"/>
        <v>140</v>
      </c>
      <c r="H30" s="17">
        <f t="shared" si="2"/>
        <v>0</v>
      </c>
      <c r="I30" s="17">
        <f t="shared" si="3"/>
        <v>140</v>
      </c>
      <c r="J30" s="17">
        <f t="shared" si="4"/>
        <v>120</v>
      </c>
      <c r="K30" s="17">
        <f t="shared" si="5"/>
        <v>0</v>
      </c>
    </row>
    <row r="31" s="2" customFormat="1" spans="1:11">
      <c r="A31" s="7" t="s">
        <v>68</v>
      </c>
      <c r="B31" s="8"/>
      <c r="C31" s="11" t="s">
        <v>69</v>
      </c>
      <c r="D31" s="7" t="s">
        <v>37</v>
      </c>
      <c r="E31" s="15">
        <v>126.12</v>
      </c>
      <c r="F31" s="18">
        <f t="shared" si="6"/>
        <v>5044.8</v>
      </c>
      <c r="G31" s="17">
        <f t="shared" si="1"/>
        <v>1765.68</v>
      </c>
      <c r="H31" s="17">
        <f t="shared" si="2"/>
        <v>0</v>
      </c>
      <c r="I31" s="17">
        <f t="shared" si="3"/>
        <v>1765.68</v>
      </c>
      <c r="J31" s="17">
        <f t="shared" si="4"/>
        <v>1513.44</v>
      </c>
      <c r="K31" s="17">
        <f t="shared" si="5"/>
        <v>0</v>
      </c>
    </row>
    <row r="32" s="2" customFormat="1" spans="1:11">
      <c r="A32" s="7" t="s">
        <v>70</v>
      </c>
      <c r="B32" s="8"/>
      <c r="C32" s="11" t="s">
        <v>71</v>
      </c>
      <c r="D32" s="7" t="s">
        <v>37</v>
      </c>
      <c r="E32" s="15">
        <v>172.64</v>
      </c>
      <c r="F32" s="18">
        <f t="shared" si="6"/>
        <v>6905.6</v>
      </c>
      <c r="G32" s="17">
        <f t="shared" si="1"/>
        <v>2416.96</v>
      </c>
      <c r="H32" s="17">
        <f t="shared" si="2"/>
        <v>0</v>
      </c>
      <c r="I32" s="17">
        <f t="shared" si="3"/>
        <v>2416.96</v>
      </c>
      <c r="J32" s="17">
        <f t="shared" si="4"/>
        <v>2071.68</v>
      </c>
      <c r="K32" s="17">
        <f t="shared" si="5"/>
        <v>0</v>
      </c>
    </row>
    <row r="33" s="2" customFormat="1" spans="1:11">
      <c r="A33" s="7" t="s">
        <v>72</v>
      </c>
      <c r="B33" s="8"/>
      <c r="C33" s="11" t="s">
        <v>73</v>
      </c>
      <c r="D33" s="7" t="s">
        <v>37</v>
      </c>
      <c r="E33" s="15">
        <v>282</v>
      </c>
      <c r="F33" s="18">
        <f t="shared" si="6"/>
        <v>11280</v>
      </c>
      <c r="G33" s="17">
        <f t="shared" si="1"/>
        <v>3948</v>
      </c>
      <c r="H33" s="17">
        <f t="shared" si="2"/>
        <v>0</v>
      </c>
      <c r="I33" s="17">
        <f t="shared" si="3"/>
        <v>3948</v>
      </c>
      <c r="J33" s="17">
        <f t="shared" si="4"/>
        <v>3384</v>
      </c>
      <c r="K33" s="17">
        <f t="shared" si="5"/>
        <v>0</v>
      </c>
    </row>
    <row r="34" s="2" customFormat="1" spans="1:11">
      <c r="A34" s="7" t="s">
        <v>74</v>
      </c>
      <c r="B34" s="8"/>
      <c r="C34" s="11" t="s">
        <v>75</v>
      </c>
      <c r="D34" s="7" t="s">
        <v>37</v>
      </c>
      <c r="E34" s="15">
        <v>174.74</v>
      </c>
      <c r="F34" s="18">
        <f t="shared" si="6"/>
        <v>6989.6</v>
      </c>
      <c r="G34" s="17">
        <f t="shared" si="1"/>
        <v>2446.36</v>
      </c>
      <c r="H34" s="17">
        <f t="shared" si="2"/>
        <v>0</v>
      </c>
      <c r="I34" s="17">
        <f t="shared" si="3"/>
        <v>2446.36</v>
      </c>
      <c r="J34" s="17">
        <f t="shared" si="4"/>
        <v>2096.88</v>
      </c>
      <c r="K34" s="17">
        <f t="shared" si="5"/>
        <v>0</v>
      </c>
    </row>
    <row r="35" s="2" customFormat="1" spans="1:11">
      <c r="A35" s="7" t="s">
        <v>76</v>
      </c>
      <c r="B35" s="8"/>
      <c r="C35" s="11" t="s">
        <v>77</v>
      </c>
      <c r="D35" s="7" t="s">
        <v>37</v>
      </c>
      <c r="E35" s="15">
        <v>220</v>
      </c>
      <c r="F35" s="18">
        <f t="shared" si="6"/>
        <v>8800</v>
      </c>
      <c r="G35" s="17">
        <f t="shared" si="1"/>
        <v>3080</v>
      </c>
      <c r="H35" s="17">
        <f t="shared" si="2"/>
        <v>0</v>
      </c>
      <c r="I35" s="17">
        <f t="shared" si="3"/>
        <v>3080</v>
      </c>
      <c r="J35" s="17">
        <f t="shared" si="4"/>
        <v>2640</v>
      </c>
      <c r="K35" s="17">
        <f t="shared" si="5"/>
        <v>0</v>
      </c>
    </row>
    <row r="36" s="2" customFormat="1" spans="1:11">
      <c r="A36" s="7" t="s">
        <v>78</v>
      </c>
      <c r="B36" s="8"/>
      <c r="C36" s="11" t="s">
        <v>79</v>
      </c>
      <c r="D36" s="7" t="s">
        <v>37</v>
      </c>
      <c r="E36" s="15">
        <v>119.55</v>
      </c>
      <c r="F36" s="18">
        <f t="shared" si="6"/>
        <v>4782</v>
      </c>
      <c r="G36" s="17">
        <f t="shared" si="1"/>
        <v>1673.7</v>
      </c>
      <c r="H36" s="17">
        <f t="shared" si="2"/>
        <v>0</v>
      </c>
      <c r="I36" s="17">
        <f t="shared" si="3"/>
        <v>1673.7</v>
      </c>
      <c r="J36" s="17">
        <f t="shared" si="4"/>
        <v>1434.6</v>
      </c>
      <c r="K36" s="17">
        <f t="shared" si="5"/>
        <v>0</v>
      </c>
    </row>
    <row r="37" s="2" customFormat="1" spans="1:11">
      <c r="A37" s="7" t="s">
        <v>80</v>
      </c>
      <c r="B37" s="8"/>
      <c r="C37" s="11" t="s">
        <v>81</v>
      </c>
      <c r="D37" s="7" t="s">
        <v>37</v>
      </c>
      <c r="E37" s="15">
        <v>9.23</v>
      </c>
      <c r="F37" s="18">
        <f t="shared" si="6"/>
        <v>369.2</v>
      </c>
      <c r="G37" s="17">
        <f t="shared" si="1"/>
        <v>129.22</v>
      </c>
      <c r="H37" s="17">
        <f t="shared" si="2"/>
        <v>0</v>
      </c>
      <c r="I37" s="17">
        <f t="shared" si="3"/>
        <v>129.22</v>
      </c>
      <c r="J37" s="17">
        <f t="shared" si="4"/>
        <v>110.76</v>
      </c>
      <c r="K37" s="17">
        <f t="shared" si="5"/>
        <v>0</v>
      </c>
    </row>
    <row r="38" s="2" customFormat="1" spans="1:11">
      <c r="A38" s="7" t="s">
        <v>82</v>
      </c>
      <c r="B38" s="8"/>
      <c r="C38" s="11" t="s">
        <v>83</v>
      </c>
      <c r="D38" s="7" t="s">
        <v>37</v>
      </c>
      <c r="E38" s="15">
        <v>551</v>
      </c>
      <c r="F38" s="18">
        <f t="shared" si="6"/>
        <v>22040</v>
      </c>
      <c r="G38" s="17">
        <f t="shared" si="1"/>
        <v>7714</v>
      </c>
      <c r="H38" s="17">
        <f t="shared" si="2"/>
        <v>0</v>
      </c>
      <c r="I38" s="17">
        <f t="shared" si="3"/>
        <v>7714</v>
      </c>
      <c r="J38" s="17">
        <f t="shared" si="4"/>
        <v>6612</v>
      </c>
      <c r="K38" s="17">
        <f t="shared" si="5"/>
        <v>0</v>
      </c>
    </row>
    <row r="39" s="2" customFormat="1" spans="1:11">
      <c r="A39" s="7" t="s">
        <v>84</v>
      </c>
      <c r="B39" s="8"/>
      <c r="C39" s="11" t="s">
        <v>85</v>
      </c>
      <c r="D39" s="7" t="s">
        <v>37</v>
      </c>
      <c r="E39" s="15">
        <v>44</v>
      </c>
      <c r="F39" s="18">
        <f t="shared" si="6"/>
        <v>1760</v>
      </c>
      <c r="G39" s="17">
        <f t="shared" si="1"/>
        <v>616</v>
      </c>
      <c r="H39" s="17">
        <f t="shared" si="2"/>
        <v>0</v>
      </c>
      <c r="I39" s="17">
        <f t="shared" si="3"/>
        <v>616</v>
      </c>
      <c r="J39" s="17">
        <f t="shared" si="4"/>
        <v>528</v>
      </c>
      <c r="K39" s="17">
        <f t="shared" si="5"/>
        <v>0</v>
      </c>
    </row>
    <row r="40" s="2" customFormat="1" spans="1:11">
      <c r="A40" s="7" t="s">
        <v>86</v>
      </c>
      <c r="B40" s="8"/>
      <c r="C40" s="11" t="s">
        <v>87</v>
      </c>
      <c r="D40" s="7" t="s">
        <v>37</v>
      </c>
      <c r="E40" s="15">
        <v>110</v>
      </c>
      <c r="F40" s="18">
        <f t="shared" si="6"/>
        <v>4400</v>
      </c>
      <c r="G40" s="17">
        <f t="shared" si="1"/>
        <v>1540</v>
      </c>
      <c r="H40" s="17">
        <f t="shared" si="2"/>
        <v>0</v>
      </c>
      <c r="I40" s="17">
        <f t="shared" si="3"/>
        <v>1540</v>
      </c>
      <c r="J40" s="17">
        <f t="shared" si="4"/>
        <v>1320</v>
      </c>
      <c r="K40" s="17">
        <f t="shared" si="5"/>
        <v>0</v>
      </c>
    </row>
    <row r="41" s="2" customFormat="1" spans="1:11">
      <c r="A41" s="7" t="s">
        <v>88</v>
      </c>
      <c r="B41" s="8"/>
      <c r="C41" s="11" t="s">
        <v>89</v>
      </c>
      <c r="D41" s="7" t="s">
        <v>37</v>
      </c>
      <c r="E41" s="15">
        <v>103.88</v>
      </c>
      <c r="F41" s="18">
        <f t="shared" si="6"/>
        <v>4155.2</v>
      </c>
      <c r="G41" s="17">
        <f t="shared" si="1"/>
        <v>1454.32</v>
      </c>
      <c r="H41" s="17">
        <f t="shared" si="2"/>
        <v>0</v>
      </c>
      <c r="I41" s="17">
        <f t="shared" si="3"/>
        <v>1454.32</v>
      </c>
      <c r="J41" s="17">
        <f t="shared" si="4"/>
        <v>1246.56</v>
      </c>
      <c r="K41" s="17">
        <f t="shared" si="5"/>
        <v>0</v>
      </c>
    </row>
    <row r="42" s="2" customFormat="1" ht="15" customHeight="1" spans="1:11">
      <c r="A42" s="7" t="s">
        <v>90</v>
      </c>
      <c r="B42" s="8"/>
      <c r="C42" s="11" t="s">
        <v>91</v>
      </c>
      <c r="D42" s="7" t="s">
        <v>37</v>
      </c>
      <c r="E42" s="15">
        <v>118</v>
      </c>
      <c r="F42" s="18">
        <f t="shared" si="6"/>
        <v>4720</v>
      </c>
      <c r="G42" s="17">
        <f t="shared" si="1"/>
        <v>1652</v>
      </c>
      <c r="H42" s="17">
        <f t="shared" si="2"/>
        <v>0</v>
      </c>
      <c r="I42" s="17">
        <f t="shared" si="3"/>
        <v>1652</v>
      </c>
      <c r="J42" s="17">
        <f t="shared" si="4"/>
        <v>1416</v>
      </c>
      <c r="K42" s="17">
        <f t="shared" si="5"/>
        <v>0</v>
      </c>
    </row>
    <row r="43" s="2" customFormat="1" spans="1:11">
      <c r="A43" s="7" t="s">
        <v>92</v>
      </c>
      <c r="B43" s="8"/>
      <c r="C43" s="11" t="s">
        <v>93</v>
      </c>
      <c r="D43" s="7" t="s">
        <v>37</v>
      </c>
      <c r="E43" s="15">
        <v>114.49</v>
      </c>
      <c r="F43" s="18">
        <f t="shared" si="6"/>
        <v>4579.6</v>
      </c>
      <c r="G43" s="17">
        <f t="shared" ref="G43:G74" si="7">F43*0.35</f>
        <v>1602.86</v>
      </c>
      <c r="H43" s="17">
        <f t="shared" ref="H43:H74" si="8">F43*0</f>
        <v>0</v>
      </c>
      <c r="I43" s="17">
        <f t="shared" ref="I43:I74" si="9">F43*0.35</f>
        <v>1602.86</v>
      </c>
      <c r="J43" s="17">
        <f t="shared" ref="J43:J74" si="10">F43*0.3</f>
        <v>1373.88</v>
      </c>
      <c r="K43" s="17">
        <f t="shared" ref="K43:K74" si="11">F43*0</f>
        <v>0</v>
      </c>
    </row>
    <row r="44" s="2" customFormat="1" spans="1:11">
      <c r="A44" s="7" t="s">
        <v>94</v>
      </c>
      <c r="B44" s="8"/>
      <c r="C44" s="11" t="s">
        <v>95</v>
      </c>
      <c r="D44" s="7" t="s">
        <v>37</v>
      </c>
      <c r="E44" s="15">
        <v>142.05</v>
      </c>
      <c r="F44" s="18">
        <f t="shared" ref="F44:F75" si="12">E44*40</f>
        <v>5682</v>
      </c>
      <c r="G44" s="17">
        <f t="shared" si="7"/>
        <v>1988.7</v>
      </c>
      <c r="H44" s="17">
        <f t="shared" si="8"/>
        <v>0</v>
      </c>
      <c r="I44" s="17">
        <f t="shared" si="9"/>
        <v>1988.7</v>
      </c>
      <c r="J44" s="17">
        <f t="shared" si="10"/>
        <v>1704.6</v>
      </c>
      <c r="K44" s="17">
        <f t="shared" si="11"/>
        <v>0</v>
      </c>
    </row>
    <row r="45" s="2" customFormat="1" spans="1:11">
      <c r="A45" s="7" t="s">
        <v>96</v>
      </c>
      <c r="B45" s="8"/>
      <c r="C45" s="11" t="s">
        <v>97</v>
      </c>
      <c r="D45" s="7" t="s">
        <v>37</v>
      </c>
      <c r="E45" s="15">
        <v>157.81</v>
      </c>
      <c r="F45" s="18">
        <f t="shared" si="12"/>
        <v>6312.4</v>
      </c>
      <c r="G45" s="17">
        <f t="shared" si="7"/>
        <v>2209.34</v>
      </c>
      <c r="H45" s="17">
        <f t="shared" si="8"/>
        <v>0</v>
      </c>
      <c r="I45" s="17">
        <f t="shared" si="9"/>
        <v>2209.34</v>
      </c>
      <c r="J45" s="17">
        <f t="shared" si="10"/>
        <v>1893.72</v>
      </c>
      <c r="K45" s="17">
        <f t="shared" si="11"/>
        <v>0</v>
      </c>
    </row>
    <row r="46" s="2" customFormat="1" spans="1:11">
      <c r="A46" s="7" t="s">
        <v>98</v>
      </c>
      <c r="B46" s="8"/>
      <c r="C46" s="11" t="s">
        <v>99</v>
      </c>
      <c r="D46" s="7" t="s">
        <v>37</v>
      </c>
      <c r="E46" s="15">
        <v>5.66</v>
      </c>
      <c r="F46" s="18">
        <f t="shared" si="12"/>
        <v>226.4</v>
      </c>
      <c r="G46" s="17">
        <f t="shared" si="7"/>
        <v>79.24</v>
      </c>
      <c r="H46" s="17">
        <f t="shared" si="8"/>
        <v>0</v>
      </c>
      <c r="I46" s="17">
        <f t="shared" si="9"/>
        <v>79.24</v>
      </c>
      <c r="J46" s="17">
        <f t="shared" si="10"/>
        <v>67.92</v>
      </c>
      <c r="K46" s="17">
        <f t="shared" si="11"/>
        <v>0</v>
      </c>
    </row>
    <row r="47" s="2" customFormat="1" spans="1:11">
      <c r="A47" s="7" t="s">
        <v>100</v>
      </c>
      <c r="B47" s="8"/>
      <c r="C47" s="11" t="s">
        <v>101</v>
      </c>
      <c r="D47" s="7" t="s">
        <v>37</v>
      </c>
      <c r="E47" s="15">
        <v>124</v>
      </c>
      <c r="F47" s="18">
        <f t="shared" si="12"/>
        <v>4960</v>
      </c>
      <c r="G47" s="17">
        <f t="shared" si="7"/>
        <v>1736</v>
      </c>
      <c r="H47" s="17">
        <f t="shared" si="8"/>
        <v>0</v>
      </c>
      <c r="I47" s="17">
        <f t="shared" si="9"/>
        <v>1736</v>
      </c>
      <c r="J47" s="17">
        <f t="shared" si="10"/>
        <v>1488</v>
      </c>
      <c r="K47" s="17">
        <f t="shared" si="11"/>
        <v>0</v>
      </c>
    </row>
    <row r="48" s="2" customFormat="1" spans="1:11">
      <c r="A48" s="7" t="s">
        <v>102</v>
      </c>
      <c r="B48" s="8"/>
      <c r="C48" s="11" t="s">
        <v>103</v>
      </c>
      <c r="D48" s="7" t="s">
        <v>37</v>
      </c>
      <c r="E48" s="15">
        <v>122.48</v>
      </c>
      <c r="F48" s="18">
        <f t="shared" si="12"/>
        <v>4899.2</v>
      </c>
      <c r="G48" s="17">
        <f t="shared" si="7"/>
        <v>1714.72</v>
      </c>
      <c r="H48" s="17">
        <f t="shared" si="8"/>
        <v>0</v>
      </c>
      <c r="I48" s="17">
        <f t="shared" si="9"/>
        <v>1714.72</v>
      </c>
      <c r="J48" s="17">
        <f t="shared" si="10"/>
        <v>1469.76</v>
      </c>
      <c r="K48" s="17">
        <f t="shared" si="11"/>
        <v>0</v>
      </c>
    </row>
    <row r="49" s="2" customFormat="1" spans="1:11">
      <c r="A49" s="7" t="s">
        <v>104</v>
      </c>
      <c r="B49" s="8"/>
      <c r="C49" s="11" t="s">
        <v>105</v>
      </c>
      <c r="D49" s="7" t="s">
        <v>37</v>
      </c>
      <c r="E49" s="15">
        <v>60</v>
      </c>
      <c r="F49" s="18">
        <f t="shared" si="12"/>
        <v>2400</v>
      </c>
      <c r="G49" s="17">
        <f t="shared" si="7"/>
        <v>840</v>
      </c>
      <c r="H49" s="17">
        <f t="shared" si="8"/>
        <v>0</v>
      </c>
      <c r="I49" s="17">
        <f t="shared" si="9"/>
        <v>840</v>
      </c>
      <c r="J49" s="17">
        <f t="shared" si="10"/>
        <v>720</v>
      </c>
      <c r="K49" s="17">
        <f t="shared" si="11"/>
        <v>0</v>
      </c>
    </row>
    <row r="50" s="2" customFormat="1" spans="1:11">
      <c r="A50" s="7" t="s">
        <v>106</v>
      </c>
      <c r="B50" s="8"/>
      <c r="C50" s="11" t="s">
        <v>107</v>
      </c>
      <c r="D50" s="7" t="s">
        <v>37</v>
      </c>
      <c r="E50" s="15">
        <v>530</v>
      </c>
      <c r="F50" s="18">
        <f t="shared" si="12"/>
        <v>21200</v>
      </c>
      <c r="G50" s="17">
        <f t="shared" si="7"/>
        <v>7420</v>
      </c>
      <c r="H50" s="17">
        <f t="shared" si="8"/>
        <v>0</v>
      </c>
      <c r="I50" s="17">
        <f t="shared" si="9"/>
        <v>7420</v>
      </c>
      <c r="J50" s="17">
        <f t="shared" si="10"/>
        <v>6360</v>
      </c>
      <c r="K50" s="17">
        <f t="shared" si="11"/>
        <v>0</v>
      </c>
    </row>
    <row r="51" s="2" customFormat="1" spans="1:11">
      <c r="A51" s="7" t="s">
        <v>108</v>
      </c>
      <c r="B51" s="8"/>
      <c r="C51" s="11" t="s">
        <v>109</v>
      </c>
      <c r="D51" s="7" t="s">
        <v>37</v>
      </c>
      <c r="E51" s="15">
        <v>132.1</v>
      </c>
      <c r="F51" s="18">
        <f t="shared" si="12"/>
        <v>5284</v>
      </c>
      <c r="G51" s="17">
        <f t="shared" si="7"/>
        <v>1849.4</v>
      </c>
      <c r="H51" s="17">
        <f t="shared" si="8"/>
        <v>0</v>
      </c>
      <c r="I51" s="17">
        <f t="shared" si="9"/>
        <v>1849.4</v>
      </c>
      <c r="J51" s="17">
        <f t="shared" si="10"/>
        <v>1585.2</v>
      </c>
      <c r="K51" s="17">
        <f t="shared" si="11"/>
        <v>0</v>
      </c>
    </row>
    <row r="52" s="2" customFormat="1" spans="1:11">
      <c r="A52" s="7" t="s">
        <v>110</v>
      </c>
      <c r="B52" s="8"/>
      <c r="C52" s="11" t="s">
        <v>111</v>
      </c>
      <c r="D52" s="7" t="s">
        <v>37</v>
      </c>
      <c r="E52" s="15">
        <v>270</v>
      </c>
      <c r="F52" s="18">
        <f t="shared" si="12"/>
        <v>10800</v>
      </c>
      <c r="G52" s="17">
        <f t="shared" si="7"/>
        <v>3780</v>
      </c>
      <c r="H52" s="17">
        <f t="shared" si="8"/>
        <v>0</v>
      </c>
      <c r="I52" s="17">
        <f t="shared" si="9"/>
        <v>3780</v>
      </c>
      <c r="J52" s="17">
        <f t="shared" si="10"/>
        <v>3240</v>
      </c>
      <c r="K52" s="17">
        <f t="shared" si="11"/>
        <v>0</v>
      </c>
    </row>
    <row r="53" s="2" customFormat="1" spans="1:11">
      <c r="A53" s="7" t="s">
        <v>112</v>
      </c>
      <c r="B53" s="8"/>
      <c r="C53" s="11" t="s">
        <v>113</v>
      </c>
      <c r="D53" s="7" t="s">
        <v>37</v>
      </c>
      <c r="E53" s="15">
        <v>263</v>
      </c>
      <c r="F53" s="18">
        <f t="shared" si="12"/>
        <v>10520</v>
      </c>
      <c r="G53" s="17">
        <f t="shared" si="7"/>
        <v>3682</v>
      </c>
      <c r="H53" s="17">
        <f t="shared" si="8"/>
        <v>0</v>
      </c>
      <c r="I53" s="17">
        <f t="shared" si="9"/>
        <v>3682</v>
      </c>
      <c r="J53" s="17">
        <f t="shared" si="10"/>
        <v>3156</v>
      </c>
      <c r="K53" s="17">
        <f t="shared" si="11"/>
        <v>0</v>
      </c>
    </row>
    <row r="54" s="2" customFormat="1" spans="1:11">
      <c r="A54" s="7" t="s">
        <v>114</v>
      </c>
      <c r="B54" s="8"/>
      <c r="C54" s="11" t="s">
        <v>115</v>
      </c>
      <c r="D54" s="7" t="s">
        <v>37</v>
      </c>
      <c r="E54" s="15">
        <v>276.79</v>
      </c>
      <c r="F54" s="18">
        <f t="shared" si="12"/>
        <v>11071.6</v>
      </c>
      <c r="G54" s="17">
        <f t="shared" si="7"/>
        <v>3875.06</v>
      </c>
      <c r="H54" s="17">
        <f t="shared" si="8"/>
        <v>0</v>
      </c>
      <c r="I54" s="17">
        <f t="shared" si="9"/>
        <v>3875.06</v>
      </c>
      <c r="J54" s="17">
        <f t="shared" si="10"/>
        <v>3321.48</v>
      </c>
      <c r="K54" s="17">
        <f t="shared" si="11"/>
        <v>0</v>
      </c>
    </row>
    <row r="55" s="2" customFormat="1" spans="1:11">
      <c r="A55" s="7" t="s">
        <v>116</v>
      </c>
      <c r="B55" s="8"/>
      <c r="C55" s="11" t="s">
        <v>117</v>
      </c>
      <c r="D55" s="7" t="s">
        <v>37</v>
      </c>
      <c r="E55" s="15">
        <v>339.26</v>
      </c>
      <c r="F55" s="18">
        <f t="shared" si="12"/>
        <v>13570.4</v>
      </c>
      <c r="G55" s="17">
        <f t="shared" si="7"/>
        <v>4749.64</v>
      </c>
      <c r="H55" s="17">
        <f t="shared" si="8"/>
        <v>0</v>
      </c>
      <c r="I55" s="17">
        <f t="shared" si="9"/>
        <v>4749.64</v>
      </c>
      <c r="J55" s="17">
        <f t="shared" si="10"/>
        <v>4071.12</v>
      </c>
      <c r="K55" s="17">
        <f t="shared" si="11"/>
        <v>0</v>
      </c>
    </row>
    <row r="56" s="2" customFormat="1" spans="1:11">
      <c r="A56" s="7" t="s">
        <v>118</v>
      </c>
      <c r="B56" s="8"/>
      <c r="C56" s="11" t="s">
        <v>119</v>
      </c>
      <c r="D56" s="7" t="s">
        <v>37</v>
      </c>
      <c r="E56" s="15">
        <v>100</v>
      </c>
      <c r="F56" s="18">
        <f t="shared" si="12"/>
        <v>4000</v>
      </c>
      <c r="G56" s="17">
        <f t="shared" si="7"/>
        <v>1400</v>
      </c>
      <c r="H56" s="17">
        <f t="shared" si="8"/>
        <v>0</v>
      </c>
      <c r="I56" s="17">
        <f t="shared" si="9"/>
        <v>1400</v>
      </c>
      <c r="J56" s="17">
        <f t="shared" si="10"/>
        <v>1200</v>
      </c>
      <c r="K56" s="17">
        <f t="shared" si="11"/>
        <v>0</v>
      </c>
    </row>
    <row r="57" s="2" customFormat="1" spans="1:11">
      <c r="A57" s="7" t="s">
        <v>120</v>
      </c>
      <c r="B57" s="8"/>
      <c r="C57" s="11" t="s">
        <v>121</v>
      </c>
      <c r="D57" s="7" t="s">
        <v>37</v>
      </c>
      <c r="E57" s="15">
        <v>102.19</v>
      </c>
      <c r="F57" s="18">
        <f t="shared" si="12"/>
        <v>4087.6</v>
      </c>
      <c r="G57" s="17">
        <f t="shared" si="7"/>
        <v>1430.66</v>
      </c>
      <c r="H57" s="17">
        <f t="shared" si="8"/>
        <v>0</v>
      </c>
      <c r="I57" s="17">
        <f t="shared" si="9"/>
        <v>1430.66</v>
      </c>
      <c r="J57" s="17">
        <f t="shared" si="10"/>
        <v>1226.28</v>
      </c>
      <c r="K57" s="17">
        <f t="shared" si="11"/>
        <v>0</v>
      </c>
    </row>
    <row r="58" s="2" customFormat="1" spans="1:11">
      <c r="A58" s="7" t="s">
        <v>122</v>
      </c>
      <c r="B58" s="8"/>
      <c r="C58" s="11" t="s">
        <v>123</v>
      </c>
      <c r="D58" s="7" t="s">
        <v>37</v>
      </c>
      <c r="E58" s="15">
        <v>27</v>
      </c>
      <c r="F58" s="18">
        <f t="shared" si="12"/>
        <v>1080</v>
      </c>
      <c r="G58" s="17">
        <f t="shared" si="7"/>
        <v>378</v>
      </c>
      <c r="H58" s="17">
        <f t="shared" si="8"/>
        <v>0</v>
      </c>
      <c r="I58" s="17">
        <f t="shared" si="9"/>
        <v>378</v>
      </c>
      <c r="J58" s="17">
        <f t="shared" si="10"/>
        <v>324</v>
      </c>
      <c r="K58" s="17">
        <f t="shared" si="11"/>
        <v>0</v>
      </c>
    </row>
    <row r="59" s="2" customFormat="1" spans="1:11">
      <c r="A59" s="7" t="s">
        <v>124</v>
      </c>
      <c r="B59" s="8"/>
      <c r="C59" s="11" t="s">
        <v>125</v>
      </c>
      <c r="D59" s="7" t="s">
        <v>37</v>
      </c>
      <c r="E59" s="15">
        <v>153.11</v>
      </c>
      <c r="F59" s="18">
        <f t="shared" si="12"/>
        <v>6124.4</v>
      </c>
      <c r="G59" s="17">
        <f t="shared" si="7"/>
        <v>2143.54</v>
      </c>
      <c r="H59" s="17">
        <f t="shared" si="8"/>
        <v>0</v>
      </c>
      <c r="I59" s="17">
        <f t="shared" si="9"/>
        <v>2143.54</v>
      </c>
      <c r="J59" s="17">
        <f t="shared" si="10"/>
        <v>1837.32</v>
      </c>
      <c r="K59" s="17">
        <f t="shared" si="11"/>
        <v>0</v>
      </c>
    </row>
    <row r="60" s="2" customFormat="1" spans="1:11">
      <c r="A60" s="7" t="s">
        <v>126</v>
      </c>
      <c r="B60" s="8"/>
      <c r="C60" s="11" t="s">
        <v>127</v>
      </c>
      <c r="D60" s="7" t="s">
        <v>37</v>
      </c>
      <c r="E60" s="15">
        <v>430.63</v>
      </c>
      <c r="F60" s="18">
        <f t="shared" si="12"/>
        <v>17225.2</v>
      </c>
      <c r="G60" s="17">
        <f t="shared" si="7"/>
        <v>6028.82</v>
      </c>
      <c r="H60" s="17">
        <f t="shared" si="8"/>
        <v>0</v>
      </c>
      <c r="I60" s="17">
        <f t="shared" si="9"/>
        <v>6028.82</v>
      </c>
      <c r="J60" s="17">
        <f t="shared" si="10"/>
        <v>5167.56</v>
      </c>
      <c r="K60" s="17">
        <f t="shared" si="11"/>
        <v>0</v>
      </c>
    </row>
    <row r="61" s="2" customFormat="1" spans="1:11">
      <c r="A61" s="7" t="s">
        <v>128</v>
      </c>
      <c r="B61" s="8"/>
      <c r="C61" s="11" t="s">
        <v>129</v>
      </c>
      <c r="D61" s="7" t="s">
        <v>37</v>
      </c>
      <c r="E61" s="15">
        <v>22</v>
      </c>
      <c r="F61" s="18">
        <f t="shared" si="12"/>
        <v>880</v>
      </c>
      <c r="G61" s="17">
        <f t="shared" si="7"/>
        <v>308</v>
      </c>
      <c r="H61" s="17">
        <f t="shared" si="8"/>
        <v>0</v>
      </c>
      <c r="I61" s="17">
        <f t="shared" si="9"/>
        <v>308</v>
      </c>
      <c r="J61" s="17">
        <f t="shared" si="10"/>
        <v>264</v>
      </c>
      <c r="K61" s="17">
        <f t="shared" si="11"/>
        <v>0</v>
      </c>
    </row>
    <row r="62" s="2" customFormat="1" spans="1:11">
      <c r="A62" s="7" t="s">
        <v>130</v>
      </c>
      <c r="B62" s="8"/>
      <c r="C62" s="11" t="s">
        <v>131</v>
      </c>
      <c r="D62" s="7" t="s">
        <v>37</v>
      </c>
      <c r="E62" s="15">
        <v>132.2</v>
      </c>
      <c r="F62" s="18">
        <f t="shared" si="12"/>
        <v>5288</v>
      </c>
      <c r="G62" s="17">
        <f t="shared" si="7"/>
        <v>1850.8</v>
      </c>
      <c r="H62" s="17">
        <f t="shared" si="8"/>
        <v>0</v>
      </c>
      <c r="I62" s="17">
        <f t="shared" si="9"/>
        <v>1850.8</v>
      </c>
      <c r="J62" s="17">
        <f t="shared" si="10"/>
        <v>1586.4</v>
      </c>
      <c r="K62" s="17">
        <f t="shared" si="11"/>
        <v>0</v>
      </c>
    </row>
    <row r="63" s="2" customFormat="1" spans="1:11">
      <c r="A63" s="7" t="s">
        <v>132</v>
      </c>
      <c r="B63" s="8"/>
      <c r="C63" s="11" t="s">
        <v>133</v>
      </c>
      <c r="D63" s="7" t="s">
        <v>37</v>
      </c>
      <c r="E63" s="15">
        <v>109.7</v>
      </c>
      <c r="F63" s="18">
        <f t="shared" si="12"/>
        <v>4388</v>
      </c>
      <c r="G63" s="17">
        <f t="shared" si="7"/>
        <v>1535.8</v>
      </c>
      <c r="H63" s="17">
        <f t="shared" si="8"/>
        <v>0</v>
      </c>
      <c r="I63" s="17">
        <f t="shared" si="9"/>
        <v>1535.8</v>
      </c>
      <c r="J63" s="17">
        <f t="shared" si="10"/>
        <v>1316.4</v>
      </c>
      <c r="K63" s="17">
        <f t="shared" si="11"/>
        <v>0</v>
      </c>
    </row>
    <row r="64" s="2" customFormat="1" spans="1:11">
      <c r="A64" s="7" t="s">
        <v>134</v>
      </c>
      <c r="B64" s="8"/>
      <c r="C64" s="11" t="s">
        <v>135</v>
      </c>
      <c r="D64" s="7" t="s">
        <v>37</v>
      </c>
      <c r="E64" s="15">
        <v>106.49</v>
      </c>
      <c r="F64" s="18">
        <f t="shared" si="12"/>
        <v>4259.6</v>
      </c>
      <c r="G64" s="17">
        <f t="shared" si="7"/>
        <v>1490.86</v>
      </c>
      <c r="H64" s="17">
        <f t="shared" si="8"/>
        <v>0</v>
      </c>
      <c r="I64" s="17">
        <f t="shared" si="9"/>
        <v>1490.86</v>
      </c>
      <c r="J64" s="17">
        <f t="shared" si="10"/>
        <v>1277.88</v>
      </c>
      <c r="K64" s="17">
        <f t="shared" si="11"/>
        <v>0</v>
      </c>
    </row>
    <row r="65" s="2" customFormat="1" spans="1:11">
      <c r="A65" s="7" t="s">
        <v>136</v>
      </c>
      <c r="B65" s="8"/>
      <c r="C65" s="11" t="s">
        <v>137</v>
      </c>
      <c r="D65" s="7" t="s">
        <v>37</v>
      </c>
      <c r="E65" s="15">
        <v>236.52</v>
      </c>
      <c r="F65" s="18">
        <f t="shared" si="12"/>
        <v>9460.8</v>
      </c>
      <c r="G65" s="17">
        <f t="shared" si="7"/>
        <v>3311.28</v>
      </c>
      <c r="H65" s="17">
        <f t="shared" si="8"/>
        <v>0</v>
      </c>
      <c r="I65" s="17">
        <f t="shared" si="9"/>
        <v>3311.28</v>
      </c>
      <c r="J65" s="17">
        <f t="shared" si="10"/>
        <v>2838.24</v>
      </c>
      <c r="K65" s="17">
        <f t="shared" si="11"/>
        <v>0</v>
      </c>
    </row>
    <row r="66" s="2" customFormat="1" spans="1:11">
      <c r="A66" s="7" t="s">
        <v>138</v>
      </c>
      <c r="B66" s="8"/>
      <c r="C66" s="11" t="s">
        <v>139</v>
      </c>
      <c r="D66" s="7" t="s">
        <v>37</v>
      </c>
      <c r="E66" s="15">
        <v>132</v>
      </c>
      <c r="F66" s="18">
        <f t="shared" si="12"/>
        <v>5280</v>
      </c>
      <c r="G66" s="17">
        <f t="shared" si="7"/>
        <v>1848</v>
      </c>
      <c r="H66" s="17">
        <f t="shared" si="8"/>
        <v>0</v>
      </c>
      <c r="I66" s="17">
        <f t="shared" si="9"/>
        <v>1848</v>
      </c>
      <c r="J66" s="17">
        <f t="shared" si="10"/>
        <v>1584</v>
      </c>
      <c r="K66" s="17">
        <f t="shared" si="11"/>
        <v>0</v>
      </c>
    </row>
    <row r="67" s="2" customFormat="1" spans="1:11">
      <c r="A67" s="7" t="s">
        <v>140</v>
      </c>
      <c r="B67" s="8"/>
      <c r="C67" s="11" t="s">
        <v>141</v>
      </c>
      <c r="D67" s="7" t="s">
        <v>37</v>
      </c>
      <c r="E67" s="15">
        <v>151.5</v>
      </c>
      <c r="F67" s="18">
        <f t="shared" si="12"/>
        <v>6060</v>
      </c>
      <c r="G67" s="17">
        <f t="shared" si="7"/>
        <v>2121</v>
      </c>
      <c r="H67" s="17">
        <f t="shared" si="8"/>
        <v>0</v>
      </c>
      <c r="I67" s="17">
        <f t="shared" si="9"/>
        <v>2121</v>
      </c>
      <c r="J67" s="17">
        <f t="shared" si="10"/>
        <v>1818</v>
      </c>
      <c r="K67" s="17">
        <f t="shared" si="11"/>
        <v>0</v>
      </c>
    </row>
    <row r="68" s="2" customFormat="1" spans="1:11">
      <c r="A68" s="7" t="s">
        <v>142</v>
      </c>
      <c r="B68" s="8"/>
      <c r="C68" s="11" t="s">
        <v>143</v>
      </c>
      <c r="D68" s="7" t="s">
        <v>37</v>
      </c>
      <c r="E68" s="15">
        <v>440</v>
      </c>
      <c r="F68" s="18">
        <f t="shared" si="12"/>
        <v>17600</v>
      </c>
      <c r="G68" s="17">
        <f t="shared" si="7"/>
        <v>6160</v>
      </c>
      <c r="H68" s="17">
        <f t="shared" si="8"/>
        <v>0</v>
      </c>
      <c r="I68" s="17">
        <f t="shared" si="9"/>
        <v>6160</v>
      </c>
      <c r="J68" s="17">
        <f t="shared" si="10"/>
        <v>5280</v>
      </c>
      <c r="K68" s="17">
        <f t="shared" si="11"/>
        <v>0</v>
      </c>
    </row>
    <row r="69" s="2" customFormat="1" spans="1:11">
      <c r="A69" s="7" t="s">
        <v>144</v>
      </c>
      <c r="B69" s="8"/>
      <c r="C69" s="11" t="s">
        <v>145</v>
      </c>
      <c r="D69" s="7" t="s">
        <v>37</v>
      </c>
      <c r="E69" s="15">
        <v>180.74</v>
      </c>
      <c r="F69" s="18">
        <f t="shared" si="12"/>
        <v>7229.6</v>
      </c>
      <c r="G69" s="17">
        <f t="shared" si="7"/>
        <v>2530.36</v>
      </c>
      <c r="H69" s="17">
        <f t="shared" si="8"/>
        <v>0</v>
      </c>
      <c r="I69" s="17">
        <f t="shared" si="9"/>
        <v>2530.36</v>
      </c>
      <c r="J69" s="17">
        <f t="shared" si="10"/>
        <v>2168.88</v>
      </c>
      <c r="K69" s="17">
        <f t="shared" si="11"/>
        <v>0</v>
      </c>
    </row>
    <row r="70" s="2" customFormat="1" spans="1:11">
      <c r="A70" s="7" t="s">
        <v>146</v>
      </c>
      <c r="B70" s="8"/>
      <c r="C70" s="11" t="s">
        <v>147</v>
      </c>
      <c r="D70" s="7" t="s">
        <v>37</v>
      </c>
      <c r="E70" s="15">
        <v>105.03</v>
      </c>
      <c r="F70" s="18">
        <f t="shared" si="12"/>
        <v>4201.2</v>
      </c>
      <c r="G70" s="17">
        <f t="shared" si="7"/>
        <v>1470.42</v>
      </c>
      <c r="H70" s="17">
        <f t="shared" si="8"/>
        <v>0</v>
      </c>
      <c r="I70" s="17">
        <f t="shared" si="9"/>
        <v>1470.42</v>
      </c>
      <c r="J70" s="17">
        <f t="shared" si="10"/>
        <v>1260.36</v>
      </c>
      <c r="K70" s="17">
        <f t="shared" si="11"/>
        <v>0</v>
      </c>
    </row>
    <row r="71" s="2" customFormat="1" spans="1:11">
      <c r="A71" s="7" t="s">
        <v>148</v>
      </c>
      <c r="B71" s="8"/>
      <c r="C71" s="11" t="s">
        <v>149</v>
      </c>
      <c r="D71" s="7" t="s">
        <v>37</v>
      </c>
      <c r="E71" s="15">
        <v>193.67</v>
      </c>
      <c r="F71" s="18">
        <f t="shared" si="12"/>
        <v>7746.8</v>
      </c>
      <c r="G71" s="17">
        <f t="shared" si="7"/>
        <v>2711.38</v>
      </c>
      <c r="H71" s="17">
        <f t="shared" si="8"/>
        <v>0</v>
      </c>
      <c r="I71" s="17">
        <f t="shared" si="9"/>
        <v>2711.38</v>
      </c>
      <c r="J71" s="17">
        <f t="shared" si="10"/>
        <v>2324.04</v>
      </c>
      <c r="K71" s="17">
        <f t="shared" si="11"/>
        <v>0</v>
      </c>
    </row>
    <row r="72" s="2" customFormat="1" spans="1:11">
      <c r="A72" s="7" t="s">
        <v>150</v>
      </c>
      <c r="B72" s="8"/>
      <c r="C72" s="11" t="s">
        <v>151</v>
      </c>
      <c r="D72" s="7" t="s">
        <v>37</v>
      </c>
      <c r="E72" s="15">
        <v>165.1</v>
      </c>
      <c r="F72" s="18">
        <f t="shared" si="12"/>
        <v>6604</v>
      </c>
      <c r="G72" s="17">
        <f t="shared" si="7"/>
        <v>2311.4</v>
      </c>
      <c r="H72" s="17">
        <f t="shared" si="8"/>
        <v>0</v>
      </c>
      <c r="I72" s="17">
        <f t="shared" si="9"/>
        <v>2311.4</v>
      </c>
      <c r="J72" s="17">
        <f t="shared" si="10"/>
        <v>1981.2</v>
      </c>
      <c r="K72" s="17">
        <f t="shared" si="11"/>
        <v>0</v>
      </c>
    </row>
    <row r="73" s="2" customFormat="1" spans="1:11">
      <c r="A73" s="7" t="s">
        <v>152</v>
      </c>
      <c r="B73" s="8"/>
      <c r="C73" s="11" t="s">
        <v>153</v>
      </c>
      <c r="D73" s="7" t="s">
        <v>37</v>
      </c>
      <c r="E73" s="15">
        <v>187.68</v>
      </c>
      <c r="F73" s="18">
        <f t="shared" si="12"/>
        <v>7507.2</v>
      </c>
      <c r="G73" s="17">
        <f t="shared" si="7"/>
        <v>2627.52</v>
      </c>
      <c r="H73" s="17">
        <f t="shared" si="8"/>
        <v>0</v>
      </c>
      <c r="I73" s="17">
        <f t="shared" si="9"/>
        <v>2627.52</v>
      </c>
      <c r="J73" s="17">
        <f t="shared" si="10"/>
        <v>2252.16</v>
      </c>
      <c r="K73" s="17">
        <f t="shared" si="11"/>
        <v>0</v>
      </c>
    </row>
    <row r="74" s="2" customFormat="1" spans="1:11">
      <c r="A74" s="7" t="s">
        <v>154</v>
      </c>
      <c r="B74" s="8"/>
      <c r="C74" s="11" t="s">
        <v>155</v>
      </c>
      <c r="D74" s="7" t="s">
        <v>37</v>
      </c>
      <c r="E74" s="15">
        <v>310</v>
      </c>
      <c r="F74" s="18">
        <f t="shared" si="12"/>
        <v>12400</v>
      </c>
      <c r="G74" s="17">
        <f t="shared" si="7"/>
        <v>4340</v>
      </c>
      <c r="H74" s="17">
        <f t="shared" si="8"/>
        <v>0</v>
      </c>
      <c r="I74" s="17">
        <f t="shared" si="9"/>
        <v>4340</v>
      </c>
      <c r="J74" s="17">
        <f t="shared" si="10"/>
        <v>3720</v>
      </c>
      <c r="K74" s="17">
        <f t="shared" si="11"/>
        <v>0</v>
      </c>
    </row>
    <row r="75" s="2" customFormat="1" spans="1:11">
      <c r="A75" s="7" t="s">
        <v>156</v>
      </c>
      <c r="B75" s="8"/>
      <c r="C75" s="11" t="s">
        <v>157</v>
      </c>
      <c r="D75" s="7" t="s">
        <v>37</v>
      </c>
      <c r="E75" s="15">
        <v>122.13</v>
      </c>
      <c r="F75" s="18">
        <f t="shared" si="12"/>
        <v>4885.2</v>
      </c>
      <c r="G75" s="17">
        <f t="shared" ref="G75:G106" si="13">F75*0.35</f>
        <v>1709.82</v>
      </c>
      <c r="H75" s="17">
        <f t="shared" ref="H75:H106" si="14">F75*0</f>
        <v>0</v>
      </c>
      <c r="I75" s="17">
        <f t="shared" ref="I75:I106" si="15">F75*0.35</f>
        <v>1709.82</v>
      </c>
      <c r="J75" s="17">
        <f t="shared" ref="J75:J106" si="16">F75*0.3</f>
        <v>1465.56</v>
      </c>
      <c r="K75" s="17">
        <f t="shared" ref="K75:K106" si="17">F75*0</f>
        <v>0</v>
      </c>
    </row>
    <row r="76" s="2" customFormat="1" spans="1:11">
      <c r="A76" s="7" t="s">
        <v>158</v>
      </c>
      <c r="B76" s="8"/>
      <c r="C76" s="11" t="s">
        <v>159</v>
      </c>
      <c r="D76" s="7" t="s">
        <v>37</v>
      </c>
      <c r="E76" s="15">
        <v>126.73</v>
      </c>
      <c r="F76" s="18">
        <f t="shared" ref="F76:F107" si="18">E76*40</f>
        <v>5069.2</v>
      </c>
      <c r="G76" s="17">
        <f t="shared" si="13"/>
        <v>1774.22</v>
      </c>
      <c r="H76" s="17">
        <f t="shared" si="14"/>
        <v>0</v>
      </c>
      <c r="I76" s="17">
        <f t="shared" si="15"/>
        <v>1774.22</v>
      </c>
      <c r="J76" s="17">
        <f t="shared" si="16"/>
        <v>1520.76</v>
      </c>
      <c r="K76" s="17">
        <f t="shared" si="17"/>
        <v>0</v>
      </c>
    </row>
    <row r="77" s="2" customFormat="1" spans="1:11">
      <c r="A77" s="7" t="s">
        <v>160</v>
      </c>
      <c r="B77" s="8"/>
      <c r="C77" s="11" t="s">
        <v>161</v>
      </c>
      <c r="D77" s="7" t="s">
        <v>37</v>
      </c>
      <c r="E77" s="15">
        <v>181.28</v>
      </c>
      <c r="F77" s="18">
        <f t="shared" si="18"/>
        <v>7251.2</v>
      </c>
      <c r="G77" s="17">
        <f t="shared" si="13"/>
        <v>2537.92</v>
      </c>
      <c r="H77" s="17">
        <f t="shared" si="14"/>
        <v>0</v>
      </c>
      <c r="I77" s="17">
        <f t="shared" si="15"/>
        <v>2537.92</v>
      </c>
      <c r="J77" s="17">
        <f t="shared" si="16"/>
        <v>2175.36</v>
      </c>
      <c r="K77" s="17">
        <f t="shared" si="17"/>
        <v>0</v>
      </c>
    </row>
    <row r="78" s="2" customFormat="1" spans="1:11">
      <c r="A78" s="7" t="s">
        <v>162</v>
      </c>
      <c r="B78" s="8"/>
      <c r="C78" s="11" t="s">
        <v>163</v>
      </c>
      <c r="D78" s="7" t="s">
        <v>37</v>
      </c>
      <c r="E78" s="15">
        <v>56.46</v>
      </c>
      <c r="F78" s="18">
        <f t="shared" si="18"/>
        <v>2258.4</v>
      </c>
      <c r="G78" s="17">
        <f t="shared" si="13"/>
        <v>790.44</v>
      </c>
      <c r="H78" s="17">
        <f t="shared" si="14"/>
        <v>0</v>
      </c>
      <c r="I78" s="17">
        <f t="shared" si="15"/>
        <v>790.44</v>
      </c>
      <c r="J78" s="17">
        <f t="shared" si="16"/>
        <v>677.52</v>
      </c>
      <c r="K78" s="17">
        <f t="shared" si="17"/>
        <v>0</v>
      </c>
    </row>
    <row r="79" s="2" customFormat="1" spans="1:11">
      <c r="A79" s="7" t="s">
        <v>164</v>
      </c>
      <c r="B79" s="8"/>
      <c r="C79" s="11" t="s">
        <v>165</v>
      </c>
      <c r="D79" s="7" t="s">
        <v>37</v>
      </c>
      <c r="E79" s="15">
        <v>145.53</v>
      </c>
      <c r="F79" s="18">
        <f t="shared" si="18"/>
        <v>5821.2</v>
      </c>
      <c r="G79" s="17">
        <f t="shared" si="13"/>
        <v>2037.42</v>
      </c>
      <c r="H79" s="17">
        <f t="shared" si="14"/>
        <v>0</v>
      </c>
      <c r="I79" s="17">
        <f t="shared" si="15"/>
        <v>2037.42</v>
      </c>
      <c r="J79" s="17">
        <f t="shared" si="16"/>
        <v>1746.36</v>
      </c>
      <c r="K79" s="17">
        <f t="shared" si="17"/>
        <v>0</v>
      </c>
    </row>
    <row r="80" s="2" customFormat="1" spans="1:11">
      <c r="A80" s="7" t="s">
        <v>166</v>
      </c>
      <c r="B80" s="8"/>
      <c r="C80" s="11" t="s">
        <v>167</v>
      </c>
      <c r="D80" s="7" t="s">
        <v>37</v>
      </c>
      <c r="E80" s="15">
        <v>118</v>
      </c>
      <c r="F80" s="18">
        <f t="shared" si="18"/>
        <v>4720</v>
      </c>
      <c r="G80" s="17">
        <f t="shared" si="13"/>
        <v>1652</v>
      </c>
      <c r="H80" s="17">
        <f t="shared" si="14"/>
        <v>0</v>
      </c>
      <c r="I80" s="17">
        <f t="shared" si="15"/>
        <v>1652</v>
      </c>
      <c r="J80" s="17">
        <f t="shared" si="16"/>
        <v>1416</v>
      </c>
      <c r="K80" s="17">
        <f t="shared" si="17"/>
        <v>0</v>
      </c>
    </row>
    <row r="81" s="2" customFormat="1" spans="1:11">
      <c r="A81" s="7" t="s">
        <v>168</v>
      </c>
      <c r="B81" s="8"/>
      <c r="C81" s="11" t="s">
        <v>169</v>
      </c>
      <c r="D81" s="7" t="s">
        <v>37</v>
      </c>
      <c r="E81" s="15">
        <v>390</v>
      </c>
      <c r="F81" s="18">
        <f t="shared" si="18"/>
        <v>15600</v>
      </c>
      <c r="G81" s="17">
        <f t="shared" si="13"/>
        <v>5460</v>
      </c>
      <c r="H81" s="17">
        <f t="shared" si="14"/>
        <v>0</v>
      </c>
      <c r="I81" s="17">
        <f t="shared" si="15"/>
        <v>5460</v>
      </c>
      <c r="J81" s="17">
        <f t="shared" si="16"/>
        <v>4680</v>
      </c>
      <c r="K81" s="17">
        <f t="shared" si="17"/>
        <v>0</v>
      </c>
    </row>
    <row r="82" s="2" customFormat="1" spans="1:11">
      <c r="A82" s="7" t="s">
        <v>170</v>
      </c>
      <c r="B82" s="8"/>
      <c r="C82" s="11" t="s">
        <v>171</v>
      </c>
      <c r="D82" s="7" t="s">
        <v>37</v>
      </c>
      <c r="E82" s="15">
        <v>4749.36</v>
      </c>
      <c r="F82" s="18">
        <f t="shared" si="18"/>
        <v>189974.4</v>
      </c>
      <c r="G82" s="17">
        <f t="shared" si="13"/>
        <v>66491.04</v>
      </c>
      <c r="H82" s="17">
        <f t="shared" si="14"/>
        <v>0</v>
      </c>
      <c r="I82" s="17">
        <f t="shared" si="15"/>
        <v>66491.04</v>
      </c>
      <c r="J82" s="17">
        <f t="shared" si="16"/>
        <v>56992.32</v>
      </c>
      <c r="K82" s="17">
        <f t="shared" si="17"/>
        <v>0</v>
      </c>
    </row>
    <row r="83" s="2" customFormat="1" spans="1:11">
      <c r="A83" s="7" t="s">
        <v>172</v>
      </c>
      <c r="B83" s="8"/>
      <c r="C83" s="11" t="s">
        <v>173</v>
      </c>
      <c r="D83" s="7" t="s">
        <v>37</v>
      </c>
      <c r="E83" s="15">
        <v>6436.12</v>
      </c>
      <c r="F83" s="18">
        <f t="shared" si="18"/>
        <v>257444.8</v>
      </c>
      <c r="G83" s="17">
        <f t="shared" si="13"/>
        <v>90105.68</v>
      </c>
      <c r="H83" s="17">
        <f t="shared" si="14"/>
        <v>0</v>
      </c>
      <c r="I83" s="17">
        <f t="shared" si="15"/>
        <v>90105.68</v>
      </c>
      <c r="J83" s="17">
        <f t="shared" si="16"/>
        <v>77233.44</v>
      </c>
      <c r="K83" s="17">
        <f t="shared" si="17"/>
        <v>0</v>
      </c>
    </row>
    <row r="84" s="2" customFormat="1" spans="1:11">
      <c r="A84" s="7" t="s">
        <v>174</v>
      </c>
      <c r="B84" s="8"/>
      <c r="C84" s="11" t="s">
        <v>175</v>
      </c>
      <c r="D84" s="7" t="s">
        <v>37</v>
      </c>
      <c r="E84" s="15">
        <v>185</v>
      </c>
      <c r="F84" s="18">
        <f t="shared" si="18"/>
        <v>7400</v>
      </c>
      <c r="G84" s="17">
        <f t="shared" si="13"/>
        <v>2590</v>
      </c>
      <c r="H84" s="17">
        <f t="shared" si="14"/>
        <v>0</v>
      </c>
      <c r="I84" s="17">
        <f t="shared" si="15"/>
        <v>2590</v>
      </c>
      <c r="J84" s="17">
        <f t="shared" si="16"/>
        <v>2220</v>
      </c>
      <c r="K84" s="17">
        <f t="shared" si="17"/>
        <v>0</v>
      </c>
    </row>
    <row r="85" s="2" customFormat="1" spans="1:11">
      <c r="A85" s="7" t="s">
        <v>176</v>
      </c>
      <c r="B85" s="8"/>
      <c r="C85" s="11" t="s">
        <v>177</v>
      </c>
      <c r="D85" s="7" t="s">
        <v>37</v>
      </c>
      <c r="E85" s="15">
        <v>115</v>
      </c>
      <c r="F85" s="18">
        <f t="shared" si="18"/>
        <v>4600</v>
      </c>
      <c r="G85" s="17">
        <f t="shared" si="13"/>
        <v>1610</v>
      </c>
      <c r="H85" s="17">
        <f t="shared" si="14"/>
        <v>0</v>
      </c>
      <c r="I85" s="17">
        <f t="shared" si="15"/>
        <v>1610</v>
      </c>
      <c r="J85" s="17">
        <f t="shared" si="16"/>
        <v>1380</v>
      </c>
      <c r="K85" s="17">
        <f t="shared" si="17"/>
        <v>0</v>
      </c>
    </row>
    <row r="86" s="2" customFormat="1" spans="1:11">
      <c r="A86" s="7" t="s">
        <v>178</v>
      </c>
      <c r="B86" s="8"/>
      <c r="C86" s="11" t="s">
        <v>179</v>
      </c>
      <c r="D86" s="7" t="s">
        <v>37</v>
      </c>
      <c r="E86" s="15">
        <v>126</v>
      </c>
      <c r="F86" s="18">
        <f t="shared" si="18"/>
        <v>5040</v>
      </c>
      <c r="G86" s="17">
        <f t="shared" si="13"/>
        <v>1764</v>
      </c>
      <c r="H86" s="17">
        <f t="shared" si="14"/>
        <v>0</v>
      </c>
      <c r="I86" s="17">
        <f t="shared" si="15"/>
        <v>1764</v>
      </c>
      <c r="J86" s="17">
        <f t="shared" si="16"/>
        <v>1512</v>
      </c>
      <c r="K86" s="17">
        <f t="shared" si="17"/>
        <v>0</v>
      </c>
    </row>
    <row r="87" s="2" customFormat="1" spans="1:11">
      <c r="A87" s="7" t="s">
        <v>180</v>
      </c>
      <c r="B87" s="8"/>
      <c r="C87" s="11" t="s">
        <v>181</v>
      </c>
      <c r="D87" s="7" t="s">
        <v>37</v>
      </c>
      <c r="E87" s="15">
        <v>78.36</v>
      </c>
      <c r="F87" s="18">
        <f t="shared" si="18"/>
        <v>3134.4</v>
      </c>
      <c r="G87" s="17">
        <f t="shared" si="13"/>
        <v>1097.04</v>
      </c>
      <c r="H87" s="17">
        <f t="shared" si="14"/>
        <v>0</v>
      </c>
      <c r="I87" s="17">
        <f t="shared" si="15"/>
        <v>1097.04</v>
      </c>
      <c r="J87" s="17">
        <f t="shared" si="16"/>
        <v>940.32</v>
      </c>
      <c r="K87" s="17">
        <f t="shared" si="17"/>
        <v>0</v>
      </c>
    </row>
    <row r="88" s="2" customFormat="1" spans="1:11">
      <c r="A88" s="7" t="s">
        <v>182</v>
      </c>
      <c r="B88" s="8"/>
      <c r="C88" s="11" t="s">
        <v>183</v>
      </c>
      <c r="D88" s="7" t="s">
        <v>37</v>
      </c>
      <c r="E88" s="15">
        <v>126.1</v>
      </c>
      <c r="F88" s="18">
        <f t="shared" si="18"/>
        <v>5044</v>
      </c>
      <c r="G88" s="17">
        <f t="shared" si="13"/>
        <v>1765.4</v>
      </c>
      <c r="H88" s="17">
        <f t="shared" si="14"/>
        <v>0</v>
      </c>
      <c r="I88" s="17">
        <f t="shared" si="15"/>
        <v>1765.4</v>
      </c>
      <c r="J88" s="17">
        <f t="shared" si="16"/>
        <v>1513.2</v>
      </c>
      <c r="K88" s="17">
        <f t="shared" si="17"/>
        <v>0</v>
      </c>
    </row>
    <row r="89" s="2" customFormat="1" spans="1:11">
      <c r="A89" s="7" t="s">
        <v>184</v>
      </c>
      <c r="B89" s="8"/>
      <c r="C89" s="11" t="s">
        <v>185</v>
      </c>
      <c r="D89" s="7" t="s">
        <v>37</v>
      </c>
      <c r="E89" s="15">
        <v>174.83</v>
      </c>
      <c r="F89" s="18">
        <f t="shared" si="18"/>
        <v>6993.2</v>
      </c>
      <c r="G89" s="17">
        <f t="shared" si="13"/>
        <v>2447.62</v>
      </c>
      <c r="H89" s="17">
        <f t="shared" si="14"/>
        <v>0</v>
      </c>
      <c r="I89" s="17">
        <f t="shared" si="15"/>
        <v>2447.62</v>
      </c>
      <c r="J89" s="17">
        <f t="shared" si="16"/>
        <v>2097.96</v>
      </c>
      <c r="K89" s="17">
        <f t="shared" si="17"/>
        <v>0</v>
      </c>
    </row>
    <row r="90" s="2" customFormat="1" spans="1:11">
      <c r="A90" s="7" t="s">
        <v>186</v>
      </c>
      <c r="B90" s="8"/>
      <c r="C90" s="11" t="s">
        <v>187</v>
      </c>
      <c r="D90" s="7" t="s">
        <v>37</v>
      </c>
      <c r="E90" s="15">
        <v>38</v>
      </c>
      <c r="F90" s="18">
        <f t="shared" si="18"/>
        <v>1520</v>
      </c>
      <c r="G90" s="17">
        <f t="shared" si="13"/>
        <v>532</v>
      </c>
      <c r="H90" s="17">
        <f t="shared" si="14"/>
        <v>0</v>
      </c>
      <c r="I90" s="17">
        <f t="shared" si="15"/>
        <v>532</v>
      </c>
      <c r="J90" s="17">
        <f t="shared" si="16"/>
        <v>456</v>
      </c>
      <c r="K90" s="17">
        <f t="shared" si="17"/>
        <v>0</v>
      </c>
    </row>
    <row r="91" s="2" customFormat="1" spans="1:11">
      <c r="A91" s="7" t="s">
        <v>188</v>
      </c>
      <c r="B91" s="8"/>
      <c r="C91" s="11" t="s">
        <v>189</v>
      </c>
      <c r="D91" s="7" t="s">
        <v>37</v>
      </c>
      <c r="E91" s="15">
        <v>130</v>
      </c>
      <c r="F91" s="18">
        <f t="shared" si="18"/>
        <v>5200</v>
      </c>
      <c r="G91" s="17">
        <f t="shared" si="13"/>
        <v>1820</v>
      </c>
      <c r="H91" s="17">
        <f t="shared" si="14"/>
        <v>0</v>
      </c>
      <c r="I91" s="17">
        <f t="shared" si="15"/>
        <v>1820</v>
      </c>
      <c r="J91" s="17">
        <f t="shared" si="16"/>
        <v>1560</v>
      </c>
      <c r="K91" s="17">
        <f t="shared" si="17"/>
        <v>0</v>
      </c>
    </row>
    <row r="92" s="2" customFormat="1" spans="1:11">
      <c r="A92" s="7" t="s">
        <v>190</v>
      </c>
      <c r="B92" s="8"/>
      <c r="C92" s="11" t="s">
        <v>191</v>
      </c>
      <c r="D92" s="7" t="s">
        <v>37</v>
      </c>
      <c r="E92" s="15">
        <v>170</v>
      </c>
      <c r="F92" s="18">
        <f t="shared" si="18"/>
        <v>6800</v>
      </c>
      <c r="G92" s="17">
        <f t="shared" si="13"/>
        <v>2380</v>
      </c>
      <c r="H92" s="17">
        <f t="shared" si="14"/>
        <v>0</v>
      </c>
      <c r="I92" s="17">
        <f t="shared" si="15"/>
        <v>2380</v>
      </c>
      <c r="J92" s="17">
        <f t="shared" si="16"/>
        <v>2040</v>
      </c>
      <c r="K92" s="17">
        <f t="shared" si="17"/>
        <v>0</v>
      </c>
    </row>
    <row r="93" s="2" customFormat="1" spans="1:11">
      <c r="A93" s="7" t="s">
        <v>192</v>
      </c>
      <c r="B93" s="8"/>
      <c r="C93" s="11" t="s">
        <v>193</v>
      </c>
      <c r="D93" s="7" t="s">
        <v>37</v>
      </c>
      <c r="E93" s="15">
        <v>121.46</v>
      </c>
      <c r="F93" s="18">
        <f t="shared" si="18"/>
        <v>4858.4</v>
      </c>
      <c r="G93" s="17">
        <f t="shared" si="13"/>
        <v>1700.44</v>
      </c>
      <c r="H93" s="17">
        <f t="shared" si="14"/>
        <v>0</v>
      </c>
      <c r="I93" s="17">
        <f t="shared" si="15"/>
        <v>1700.44</v>
      </c>
      <c r="J93" s="17">
        <f t="shared" si="16"/>
        <v>1457.52</v>
      </c>
      <c r="K93" s="17">
        <f t="shared" si="17"/>
        <v>0</v>
      </c>
    </row>
    <row r="94" s="2" customFormat="1" spans="1:11">
      <c r="A94" s="7" t="s">
        <v>194</v>
      </c>
      <c r="B94" s="8"/>
      <c r="C94" s="11" t="s">
        <v>195</v>
      </c>
      <c r="D94" s="7" t="s">
        <v>37</v>
      </c>
      <c r="E94" s="15">
        <v>18.8</v>
      </c>
      <c r="F94" s="18">
        <f t="shared" si="18"/>
        <v>752</v>
      </c>
      <c r="G94" s="17">
        <f t="shared" si="13"/>
        <v>263.2</v>
      </c>
      <c r="H94" s="17">
        <f t="shared" si="14"/>
        <v>0</v>
      </c>
      <c r="I94" s="17">
        <f t="shared" si="15"/>
        <v>263.2</v>
      </c>
      <c r="J94" s="17">
        <f t="shared" si="16"/>
        <v>225.6</v>
      </c>
      <c r="K94" s="17">
        <f t="shared" si="17"/>
        <v>0</v>
      </c>
    </row>
    <row r="95" s="2" customFormat="1" spans="1:11">
      <c r="A95" s="7" t="s">
        <v>196</v>
      </c>
      <c r="B95" s="8"/>
      <c r="C95" s="11" t="s">
        <v>197</v>
      </c>
      <c r="D95" s="7" t="s">
        <v>37</v>
      </c>
      <c r="E95" s="15">
        <v>130.83</v>
      </c>
      <c r="F95" s="18">
        <f t="shared" si="18"/>
        <v>5233.2</v>
      </c>
      <c r="G95" s="17">
        <f t="shared" si="13"/>
        <v>1831.62</v>
      </c>
      <c r="H95" s="17">
        <f t="shared" si="14"/>
        <v>0</v>
      </c>
      <c r="I95" s="17">
        <f t="shared" si="15"/>
        <v>1831.62</v>
      </c>
      <c r="J95" s="17">
        <f t="shared" si="16"/>
        <v>1569.96</v>
      </c>
      <c r="K95" s="17">
        <f t="shared" si="17"/>
        <v>0</v>
      </c>
    </row>
    <row r="96" s="2" customFormat="1" spans="1:11">
      <c r="A96" s="7" t="s">
        <v>198</v>
      </c>
      <c r="B96" s="8"/>
      <c r="C96" s="11" t="s">
        <v>199</v>
      </c>
      <c r="D96" s="7" t="s">
        <v>37</v>
      </c>
      <c r="E96" s="15">
        <v>350</v>
      </c>
      <c r="F96" s="18">
        <f t="shared" si="18"/>
        <v>14000</v>
      </c>
      <c r="G96" s="17">
        <f t="shared" si="13"/>
        <v>4900</v>
      </c>
      <c r="H96" s="17">
        <f t="shared" si="14"/>
        <v>0</v>
      </c>
      <c r="I96" s="17">
        <f t="shared" si="15"/>
        <v>4900</v>
      </c>
      <c r="J96" s="17">
        <f t="shared" si="16"/>
        <v>4200</v>
      </c>
      <c r="K96" s="17">
        <f t="shared" si="17"/>
        <v>0</v>
      </c>
    </row>
    <row r="97" s="2" customFormat="1" spans="1:11">
      <c r="A97" s="7" t="s">
        <v>200</v>
      </c>
      <c r="B97" s="8"/>
      <c r="C97" s="11" t="s">
        <v>201</v>
      </c>
      <c r="D97" s="7" t="s">
        <v>37</v>
      </c>
      <c r="E97" s="15">
        <v>215.4</v>
      </c>
      <c r="F97" s="18">
        <f t="shared" si="18"/>
        <v>8616</v>
      </c>
      <c r="G97" s="17">
        <f t="shared" si="13"/>
        <v>3015.6</v>
      </c>
      <c r="H97" s="17">
        <f t="shared" si="14"/>
        <v>0</v>
      </c>
      <c r="I97" s="17">
        <f t="shared" si="15"/>
        <v>3015.6</v>
      </c>
      <c r="J97" s="17">
        <f t="shared" si="16"/>
        <v>2584.8</v>
      </c>
      <c r="K97" s="17">
        <f t="shared" si="17"/>
        <v>0</v>
      </c>
    </row>
    <row r="98" s="2" customFormat="1" spans="1:11">
      <c r="A98" s="7" t="s">
        <v>202</v>
      </c>
      <c r="B98" s="8"/>
      <c r="C98" s="11" t="s">
        <v>203</v>
      </c>
      <c r="D98" s="7" t="s">
        <v>37</v>
      </c>
      <c r="E98" s="15">
        <v>87</v>
      </c>
      <c r="F98" s="18">
        <f t="shared" si="18"/>
        <v>3480</v>
      </c>
      <c r="G98" s="17">
        <f t="shared" si="13"/>
        <v>1218</v>
      </c>
      <c r="H98" s="17">
        <f t="shared" si="14"/>
        <v>0</v>
      </c>
      <c r="I98" s="17">
        <f t="shared" si="15"/>
        <v>1218</v>
      </c>
      <c r="J98" s="17">
        <f t="shared" si="16"/>
        <v>1044</v>
      </c>
      <c r="K98" s="17">
        <f t="shared" si="17"/>
        <v>0</v>
      </c>
    </row>
    <row r="99" s="2" customFormat="1" spans="1:11">
      <c r="A99" s="7" t="s">
        <v>204</v>
      </c>
      <c r="B99" s="8"/>
      <c r="C99" s="11" t="s">
        <v>205</v>
      </c>
      <c r="D99" s="7" t="s">
        <v>37</v>
      </c>
      <c r="E99" s="15">
        <v>137.34</v>
      </c>
      <c r="F99" s="18">
        <f t="shared" si="18"/>
        <v>5493.6</v>
      </c>
      <c r="G99" s="17">
        <f t="shared" si="13"/>
        <v>1922.76</v>
      </c>
      <c r="H99" s="17">
        <f t="shared" si="14"/>
        <v>0</v>
      </c>
      <c r="I99" s="17">
        <f t="shared" si="15"/>
        <v>1922.76</v>
      </c>
      <c r="J99" s="17">
        <f t="shared" si="16"/>
        <v>1648.08</v>
      </c>
      <c r="K99" s="17">
        <f t="shared" si="17"/>
        <v>0</v>
      </c>
    </row>
    <row r="100" s="2" customFormat="1" spans="1:11">
      <c r="A100" s="7" t="s">
        <v>206</v>
      </c>
      <c r="B100" s="8"/>
      <c r="C100" s="11" t="s">
        <v>207</v>
      </c>
      <c r="D100" s="7" t="s">
        <v>37</v>
      </c>
      <c r="E100" s="15">
        <v>210</v>
      </c>
      <c r="F100" s="18">
        <f t="shared" si="18"/>
        <v>8400</v>
      </c>
      <c r="G100" s="17">
        <f t="shared" si="13"/>
        <v>2940</v>
      </c>
      <c r="H100" s="17">
        <f t="shared" si="14"/>
        <v>0</v>
      </c>
      <c r="I100" s="17">
        <f t="shared" si="15"/>
        <v>2940</v>
      </c>
      <c r="J100" s="17">
        <f t="shared" si="16"/>
        <v>2520</v>
      </c>
      <c r="K100" s="17">
        <f t="shared" si="17"/>
        <v>0</v>
      </c>
    </row>
    <row r="101" s="2" customFormat="1" spans="1:11">
      <c r="A101" s="7" t="s">
        <v>208</v>
      </c>
      <c r="B101" s="8"/>
      <c r="C101" s="11" t="s">
        <v>209</v>
      </c>
      <c r="D101" s="7" t="s">
        <v>37</v>
      </c>
      <c r="E101" s="15">
        <v>140.76</v>
      </c>
      <c r="F101" s="18">
        <f t="shared" si="18"/>
        <v>5630.4</v>
      </c>
      <c r="G101" s="17">
        <f t="shared" si="13"/>
        <v>1970.64</v>
      </c>
      <c r="H101" s="17">
        <f t="shared" si="14"/>
        <v>0</v>
      </c>
      <c r="I101" s="17">
        <f t="shared" si="15"/>
        <v>1970.64</v>
      </c>
      <c r="J101" s="17">
        <f t="shared" si="16"/>
        <v>1689.12</v>
      </c>
      <c r="K101" s="17">
        <f t="shared" si="17"/>
        <v>0</v>
      </c>
    </row>
    <row r="102" s="2" customFormat="1" spans="1:11">
      <c r="A102" s="7" t="s">
        <v>210</v>
      </c>
      <c r="B102" s="8"/>
      <c r="C102" s="11" t="s">
        <v>211</v>
      </c>
      <c r="D102" s="7" t="s">
        <v>37</v>
      </c>
      <c r="E102" s="15">
        <v>200</v>
      </c>
      <c r="F102" s="18">
        <f t="shared" si="18"/>
        <v>8000</v>
      </c>
      <c r="G102" s="17">
        <f t="shared" si="13"/>
        <v>2800</v>
      </c>
      <c r="H102" s="17">
        <f t="shared" si="14"/>
        <v>0</v>
      </c>
      <c r="I102" s="17">
        <f t="shared" si="15"/>
        <v>2800</v>
      </c>
      <c r="J102" s="17">
        <f t="shared" si="16"/>
        <v>2400</v>
      </c>
      <c r="K102" s="17">
        <f t="shared" si="17"/>
        <v>0</v>
      </c>
    </row>
    <row r="103" s="2" customFormat="1" spans="1:11">
      <c r="A103" s="7" t="s">
        <v>212</v>
      </c>
      <c r="B103" s="8"/>
      <c r="C103" s="11" t="s">
        <v>213</v>
      </c>
      <c r="D103" s="7" t="s">
        <v>37</v>
      </c>
      <c r="E103" s="15">
        <v>1348.16</v>
      </c>
      <c r="F103" s="18">
        <f t="shared" si="18"/>
        <v>53926.4</v>
      </c>
      <c r="G103" s="17">
        <f t="shared" si="13"/>
        <v>18874.24</v>
      </c>
      <c r="H103" s="17">
        <f t="shared" si="14"/>
        <v>0</v>
      </c>
      <c r="I103" s="17">
        <f t="shared" si="15"/>
        <v>18874.24</v>
      </c>
      <c r="J103" s="17">
        <f t="shared" si="16"/>
        <v>16177.92</v>
      </c>
      <c r="K103" s="17">
        <f t="shared" si="17"/>
        <v>0</v>
      </c>
    </row>
    <row r="104" s="2" customFormat="1" spans="1:11">
      <c r="A104" s="7" t="s">
        <v>214</v>
      </c>
      <c r="B104" s="8"/>
      <c r="C104" s="11" t="s">
        <v>215</v>
      </c>
      <c r="D104" s="7" t="s">
        <v>37</v>
      </c>
      <c r="E104" s="15">
        <v>195.23</v>
      </c>
      <c r="F104" s="18">
        <f t="shared" si="18"/>
        <v>7809.2</v>
      </c>
      <c r="G104" s="17">
        <f t="shared" si="13"/>
        <v>2733.22</v>
      </c>
      <c r="H104" s="17">
        <f t="shared" si="14"/>
        <v>0</v>
      </c>
      <c r="I104" s="17">
        <f t="shared" si="15"/>
        <v>2733.22</v>
      </c>
      <c r="J104" s="17">
        <f t="shared" si="16"/>
        <v>2342.76</v>
      </c>
      <c r="K104" s="17">
        <f t="shared" si="17"/>
        <v>0</v>
      </c>
    </row>
    <row r="105" s="2" customFormat="1" spans="1:11">
      <c r="A105" s="7" t="s">
        <v>216</v>
      </c>
      <c r="B105" s="8"/>
      <c r="C105" s="11" t="s">
        <v>217</v>
      </c>
      <c r="D105" s="7" t="s">
        <v>37</v>
      </c>
      <c r="E105" s="15">
        <v>112.8</v>
      </c>
      <c r="F105" s="18">
        <f t="shared" si="18"/>
        <v>4512</v>
      </c>
      <c r="G105" s="17">
        <f t="shared" si="13"/>
        <v>1579.2</v>
      </c>
      <c r="H105" s="17">
        <f t="shared" si="14"/>
        <v>0</v>
      </c>
      <c r="I105" s="17">
        <f t="shared" si="15"/>
        <v>1579.2</v>
      </c>
      <c r="J105" s="17">
        <f t="shared" si="16"/>
        <v>1353.6</v>
      </c>
      <c r="K105" s="17">
        <f t="shared" si="17"/>
        <v>0</v>
      </c>
    </row>
    <row r="106" s="2" customFormat="1" spans="1:11">
      <c r="A106" s="7" t="s">
        <v>218</v>
      </c>
      <c r="B106" s="8"/>
      <c r="C106" s="11" t="s">
        <v>219</v>
      </c>
      <c r="D106" s="7" t="s">
        <v>37</v>
      </c>
      <c r="E106" s="15">
        <v>214.94</v>
      </c>
      <c r="F106" s="18">
        <f t="shared" si="18"/>
        <v>8597.6</v>
      </c>
      <c r="G106" s="17">
        <f t="shared" si="13"/>
        <v>3009.16</v>
      </c>
      <c r="H106" s="17">
        <f t="shared" si="14"/>
        <v>0</v>
      </c>
      <c r="I106" s="17">
        <f t="shared" si="15"/>
        <v>3009.16</v>
      </c>
      <c r="J106" s="17">
        <f t="shared" si="16"/>
        <v>2579.28</v>
      </c>
      <c r="K106" s="17">
        <f t="shared" si="17"/>
        <v>0</v>
      </c>
    </row>
    <row r="107" s="2" customFormat="1" spans="1:11">
      <c r="A107" s="7" t="s">
        <v>220</v>
      </c>
      <c r="B107" s="8"/>
      <c r="C107" s="11" t="s">
        <v>221</v>
      </c>
      <c r="D107" s="7" t="s">
        <v>37</v>
      </c>
      <c r="E107" s="15">
        <v>89.94</v>
      </c>
      <c r="F107" s="18">
        <f t="shared" si="18"/>
        <v>3597.6</v>
      </c>
      <c r="G107" s="17">
        <f t="shared" ref="G107:G131" si="19">F107*0.35</f>
        <v>1259.16</v>
      </c>
      <c r="H107" s="17">
        <f t="shared" ref="H107:H131" si="20">F107*0</f>
        <v>0</v>
      </c>
      <c r="I107" s="17">
        <f t="shared" ref="I107:I131" si="21">F107*0.35</f>
        <v>1259.16</v>
      </c>
      <c r="J107" s="17">
        <f t="shared" ref="J107:J131" si="22">F107*0.3</f>
        <v>1079.28</v>
      </c>
      <c r="K107" s="17">
        <f t="shared" ref="K107:K131" si="23">F107*0</f>
        <v>0</v>
      </c>
    </row>
    <row r="108" s="2" customFormat="1" spans="1:11">
      <c r="A108" s="7" t="s">
        <v>222</v>
      </c>
      <c r="B108" s="8"/>
      <c r="C108" s="11" t="s">
        <v>223</v>
      </c>
      <c r="D108" s="7" t="s">
        <v>37</v>
      </c>
      <c r="E108" s="15">
        <v>47</v>
      </c>
      <c r="F108" s="18">
        <f t="shared" ref="F108:F131" si="24">E108*40</f>
        <v>1880</v>
      </c>
      <c r="G108" s="17">
        <f t="shared" si="19"/>
        <v>658</v>
      </c>
      <c r="H108" s="17">
        <f t="shared" si="20"/>
        <v>0</v>
      </c>
      <c r="I108" s="17">
        <f t="shared" si="21"/>
        <v>658</v>
      </c>
      <c r="J108" s="17">
        <f t="shared" si="22"/>
        <v>564</v>
      </c>
      <c r="K108" s="17">
        <f t="shared" si="23"/>
        <v>0</v>
      </c>
    </row>
    <row r="109" s="2" customFormat="1" spans="1:11">
      <c r="A109" s="7" t="s">
        <v>224</v>
      </c>
      <c r="B109" s="8"/>
      <c r="C109" s="11" t="s">
        <v>225</v>
      </c>
      <c r="D109" s="7" t="s">
        <v>37</v>
      </c>
      <c r="E109" s="15">
        <v>107</v>
      </c>
      <c r="F109" s="18">
        <f t="shared" si="24"/>
        <v>4280</v>
      </c>
      <c r="G109" s="17">
        <f t="shared" si="19"/>
        <v>1498</v>
      </c>
      <c r="H109" s="17">
        <f t="shared" si="20"/>
        <v>0</v>
      </c>
      <c r="I109" s="17">
        <f t="shared" si="21"/>
        <v>1498</v>
      </c>
      <c r="J109" s="17">
        <f t="shared" si="22"/>
        <v>1284</v>
      </c>
      <c r="K109" s="17">
        <f t="shared" si="23"/>
        <v>0</v>
      </c>
    </row>
    <row r="110" s="2" customFormat="1" spans="1:11">
      <c r="A110" s="7" t="s">
        <v>226</v>
      </c>
      <c r="B110" s="8"/>
      <c r="C110" s="11" t="s">
        <v>227</v>
      </c>
      <c r="D110" s="7" t="s">
        <v>37</v>
      </c>
      <c r="E110" s="15">
        <v>115.07</v>
      </c>
      <c r="F110" s="18">
        <f t="shared" si="24"/>
        <v>4602.8</v>
      </c>
      <c r="G110" s="17">
        <f t="shared" si="19"/>
        <v>1610.98</v>
      </c>
      <c r="H110" s="17">
        <f t="shared" si="20"/>
        <v>0</v>
      </c>
      <c r="I110" s="17">
        <f t="shared" si="21"/>
        <v>1610.98</v>
      </c>
      <c r="J110" s="17">
        <f t="shared" si="22"/>
        <v>1380.84</v>
      </c>
      <c r="K110" s="17">
        <f t="shared" si="23"/>
        <v>0</v>
      </c>
    </row>
    <row r="111" s="2" customFormat="1" spans="1:11">
      <c r="A111" s="7" t="s">
        <v>228</v>
      </c>
      <c r="B111" s="8"/>
      <c r="C111" s="11" t="s">
        <v>229</v>
      </c>
      <c r="D111" s="7" t="s">
        <v>37</v>
      </c>
      <c r="E111" s="15">
        <v>129.82</v>
      </c>
      <c r="F111" s="18">
        <f t="shared" si="24"/>
        <v>5192.8</v>
      </c>
      <c r="G111" s="17">
        <f t="shared" si="19"/>
        <v>1817.48</v>
      </c>
      <c r="H111" s="17">
        <f t="shared" si="20"/>
        <v>0</v>
      </c>
      <c r="I111" s="17">
        <f t="shared" si="21"/>
        <v>1817.48</v>
      </c>
      <c r="J111" s="17">
        <f t="shared" si="22"/>
        <v>1557.84</v>
      </c>
      <c r="K111" s="17">
        <f t="shared" si="23"/>
        <v>0</v>
      </c>
    </row>
    <row r="112" s="2" customFormat="1" spans="1:11">
      <c r="A112" s="7" t="s">
        <v>230</v>
      </c>
      <c r="B112" s="8"/>
      <c r="C112" s="11" t="s">
        <v>231</v>
      </c>
      <c r="D112" s="7" t="s">
        <v>37</v>
      </c>
      <c r="E112" s="15">
        <v>143.28</v>
      </c>
      <c r="F112" s="18">
        <f t="shared" si="24"/>
        <v>5731.2</v>
      </c>
      <c r="G112" s="17">
        <f t="shared" si="19"/>
        <v>2005.92</v>
      </c>
      <c r="H112" s="17">
        <f t="shared" si="20"/>
        <v>0</v>
      </c>
      <c r="I112" s="17">
        <f t="shared" si="21"/>
        <v>2005.92</v>
      </c>
      <c r="J112" s="17">
        <f t="shared" si="22"/>
        <v>1719.36</v>
      </c>
      <c r="K112" s="17">
        <f t="shared" si="23"/>
        <v>0</v>
      </c>
    </row>
    <row r="113" s="2" customFormat="1" spans="1:11">
      <c r="A113" s="7" t="s">
        <v>232</v>
      </c>
      <c r="B113" s="8"/>
      <c r="C113" s="11" t="s">
        <v>233</v>
      </c>
      <c r="D113" s="7" t="s">
        <v>37</v>
      </c>
      <c r="E113" s="15">
        <v>140</v>
      </c>
      <c r="F113" s="18">
        <f t="shared" si="24"/>
        <v>5600</v>
      </c>
      <c r="G113" s="17">
        <f t="shared" si="19"/>
        <v>1960</v>
      </c>
      <c r="H113" s="17">
        <f t="shared" si="20"/>
        <v>0</v>
      </c>
      <c r="I113" s="17">
        <f t="shared" si="21"/>
        <v>1960</v>
      </c>
      <c r="J113" s="17">
        <f t="shared" si="22"/>
        <v>1680</v>
      </c>
      <c r="K113" s="17">
        <f t="shared" si="23"/>
        <v>0</v>
      </c>
    </row>
    <row r="114" s="2" customFormat="1" spans="1:11">
      <c r="A114" s="7" t="s">
        <v>234</v>
      </c>
      <c r="B114" s="8"/>
      <c r="C114" s="11" t="s">
        <v>235</v>
      </c>
      <c r="D114" s="7" t="s">
        <v>37</v>
      </c>
      <c r="E114" s="15">
        <v>46.41</v>
      </c>
      <c r="F114" s="18">
        <f t="shared" si="24"/>
        <v>1856.4</v>
      </c>
      <c r="G114" s="17">
        <f t="shared" si="19"/>
        <v>649.74</v>
      </c>
      <c r="H114" s="17">
        <f t="shared" si="20"/>
        <v>0</v>
      </c>
      <c r="I114" s="17">
        <f t="shared" si="21"/>
        <v>649.74</v>
      </c>
      <c r="J114" s="17">
        <f t="shared" si="22"/>
        <v>556.92</v>
      </c>
      <c r="K114" s="17">
        <f t="shared" si="23"/>
        <v>0</v>
      </c>
    </row>
    <row r="115" s="2" customFormat="1" spans="1:11">
      <c r="A115" s="7" t="s">
        <v>236</v>
      </c>
      <c r="B115" s="8"/>
      <c r="C115" s="11" t="s">
        <v>237</v>
      </c>
      <c r="D115" s="7" t="s">
        <v>37</v>
      </c>
      <c r="E115" s="15">
        <v>5450.58</v>
      </c>
      <c r="F115" s="18">
        <f t="shared" si="24"/>
        <v>218023.2</v>
      </c>
      <c r="G115" s="17">
        <f t="shared" si="19"/>
        <v>76308.12</v>
      </c>
      <c r="H115" s="17">
        <f t="shared" si="20"/>
        <v>0</v>
      </c>
      <c r="I115" s="17">
        <f t="shared" si="21"/>
        <v>76308.12</v>
      </c>
      <c r="J115" s="17">
        <f t="shared" si="22"/>
        <v>65406.96</v>
      </c>
      <c r="K115" s="17">
        <f t="shared" si="23"/>
        <v>0</v>
      </c>
    </row>
    <row r="116" s="2" customFormat="1" spans="1:11">
      <c r="A116" s="7" t="s">
        <v>238</v>
      </c>
      <c r="B116" s="8"/>
      <c r="C116" s="11" t="s">
        <v>239</v>
      </c>
      <c r="D116" s="7" t="s">
        <v>37</v>
      </c>
      <c r="E116" s="15">
        <v>102</v>
      </c>
      <c r="F116" s="18">
        <f t="shared" si="24"/>
        <v>4080</v>
      </c>
      <c r="G116" s="17">
        <f t="shared" si="19"/>
        <v>1428</v>
      </c>
      <c r="H116" s="17">
        <f t="shared" si="20"/>
        <v>0</v>
      </c>
      <c r="I116" s="17">
        <f t="shared" si="21"/>
        <v>1428</v>
      </c>
      <c r="J116" s="17">
        <f t="shared" si="22"/>
        <v>1224</v>
      </c>
      <c r="K116" s="17">
        <f t="shared" si="23"/>
        <v>0</v>
      </c>
    </row>
    <row r="117" s="2" customFormat="1" spans="1:11">
      <c r="A117" s="7" t="s">
        <v>240</v>
      </c>
      <c r="B117" s="8"/>
      <c r="C117" s="11" t="s">
        <v>241</v>
      </c>
      <c r="D117" s="7" t="s">
        <v>37</v>
      </c>
      <c r="E117" s="15">
        <v>8519.14</v>
      </c>
      <c r="F117" s="18">
        <f t="shared" si="24"/>
        <v>340765.6</v>
      </c>
      <c r="G117" s="17">
        <f t="shared" si="19"/>
        <v>119267.96</v>
      </c>
      <c r="H117" s="17">
        <f t="shared" si="20"/>
        <v>0</v>
      </c>
      <c r="I117" s="17">
        <f t="shared" si="21"/>
        <v>119267.96</v>
      </c>
      <c r="J117" s="17">
        <f t="shared" si="22"/>
        <v>102229.68</v>
      </c>
      <c r="K117" s="17">
        <f t="shared" si="23"/>
        <v>0</v>
      </c>
    </row>
    <row r="118" s="2" customFormat="1" spans="1:11">
      <c r="A118" s="7" t="s">
        <v>242</v>
      </c>
      <c r="B118" s="8"/>
      <c r="C118" s="11" t="s">
        <v>243</v>
      </c>
      <c r="D118" s="7" t="s">
        <v>37</v>
      </c>
      <c r="E118" s="15">
        <v>213.7</v>
      </c>
      <c r="F118" s="18">
        <f t="shared" si="24"/>
        <v>8548</v>
      </c>
      <c r="G118" s="17">
        <f t="shared" si="19"/>
        <v>2991.8</v>
      </c>
      <c r="H118" s="17">
        <f t="shared" si="20"/>
        <v>0</v>
      </c>
      <c r="I118" s="17">
        <f t="shared" si="21"/>
        <v>2991.8</v>
      </c>
      <c r="J118" s="17">
        <f t="shared" si="22"/>
        <v>2564.4</v>
      </c>
      <c r="K118" s="17">
        <f t="shared" si="23"/>
        <v>0</v>
      </c>
    </row>
    <row r="119" s="2" customFormat="1" spans="1:11">
      <c r="A119" s="7" t="s">
        <v>244</v>
      </c>
      <c r="B119" s="8"/>
      <c r="C119" s="11" t="s">
        <v>245</v>
      </c>
      <c r="D119" s="7" t="s">
        <v>37</v>
      </c>
      <c r="E119" s="15">
        <v>107.84</v>
      </c>
      <c r="F119" s="18">
        <f t="shared" si="24"/>
        <v>4313.6</v>
      </c>
      <c r="G119" s="17">
        <f t="shared" si="19"/>
        <v>1509.76</v>
      </c>
      <c r="H119" s="17">
        <f t="shared" si="20"/>
        <v>0</v>
      </c>
      <c r="I119" s="17">
        <f t="shared" si="21"/>
        <v>1509.76</v>
      </c>
      <c r="J119" s="17">
        <f t="shared" si="22"/>
        <v>1294.08</v>
      </c>
      <c r="K119" s="17">
        <f t="shared" si="23"/>
        <v>0</v>
      </c>
    </row>
    <row r="120" s="2" customFormat="1" spans="1:11">
      <c r="A120" s="7" t="s">
        <v>246</v>
      </c>
      <c r="B120" s="8"/>
      <c r="C120" s="11" t="s">
        <v>247</v>
      </c>
      <c r="D120" s="7" t="s">
        <v>37</v>
      </c>
      <c r="E120" s="15">
        <v>120.53</v>
      </c>
      <c r="F120" s="18">
        <f t="shared" si="24"/>
        <v>4821.2</v>
      </c>
      <c r="G120" s="17">
        <f t="shared" si="19"/>
        <v>1687.42</v>
      </c>
      <c r="H120" s="17">
        <f t="shared" si="20"/>
        <v>0</v>
      </c>
      <c r="I120" s="17">
        <f t="shared" si="21"/>
        <v>1687.42</v>
      </c>
      <c r="J120" s="17">
        <f t="shared" si="22"/>
        <v>1446.36</v>
      </c>
      <c r="K120" s="17">
        <f t="shared" si="23"/>
        <v>0</v>
      </c>
    </row>
    <row r="121" s="2" customFormat="1" spans="1:11">
      <c r="A121" s="7" t="s">
        <v>248</v>
      </c>
      <c r="B121" s="8"/>
      <c r="C121" s="11" t="s">
        <v>249</v>
      </c>
      <c r="D121" s="7" t="s">
        <v>37</v>
      </c>
      <c r="E121" s="15">
        <v>132.94</v>
      </c>
      <c r="F121" s="18">
        <f t="shared" si="24"/>
        <v>5317.6</v>
      </c>
      <c r="G121" s="17">
        <f t="shared" si="19"/>
        <v>1861.16</v>
      </c>
      <c r="H121" s="17">
        <f t="shared" si="20"/>
        <v>0</v>
      </c>
      <c r="I121" s="17">
        <f t="shared" si="21"/>
        <v>1861.16</v>
      </c>
      <c r="J121" s="17">
        <f t="shared" si="22"/>
        <v>1595.28</v>
      </c>
      <c r="K121" s="17">
        <f t="shared" si="23"/>
        <v>0</v>
      </c>
    </row>
    <row r="122" s="2" customFormat="1" spans="1:11">
      <c r="A122" s="7" t="s">
        <v>250</v>
      </c>
      <c r="B122" s="8"/>
      <c r="C122" s="11" t="s">
        <v>251</v>
      </c>
      <c r="D122" s="7" t="s">
        <v>37</v>
      </c>
      <c r="E122" s="15">
        <v>121.15</v>
      </c>
      <c r="F122" s="18">
        <f t="shared" si="24"/>
        <v>4846</v>
      </c>
      <c r="G122" s="17">
        <f t="shared" si="19"/>
        <v>1696.1</v>
      </c>
      <c r="H122" s="17">
        <f t="shared" si="20"/>
        <v>0</v>
      </c>
      <c r="I122" s="17">
        <f t="shared" si="21"/>
        <v>1696.1</v>
      </c>
      <c r="J122" s="17">
        <f t="shared" si="22"/>
        <v>1453.8</v>
      </c>
      <c r="K122" s="17">
        <f t="shared" si="23"/>
        <v>0</v>
      </c>
    </row>
    <row r="123" s="2" customFormat="1" spans="1:11">
      <c r="A123" s="7" t="s">
        <v>252</v>
      </c>
      <c r="B123" s="8"/>
      <c r="C123" s="11" t="s">
        <v>253</v>
      </c>
      <c r="D123" s="7" t="s">
        <v>37</v>
      </c>
      <c r="E123" s="15">
        <v>220</v>
      </c>
      <c r="F123" s="18">
        <f t="shared" si="24"/>
        <v>8800</v>
      </c>
      <c r="G123" s="17">
        <f t="shared" si="19"/>
        <v>3080</v>
      </c>
      <c r="H123" s="17">
        <f t="shared" si="20"/>
        <v>0</v>
      </c>
      <c r="I123" s="17">
        <f t="shared" si="21"/>
        <v>3080</v>
      </c>
      <c r="J123" s="17">
        <f t="shared" si="22"/>
        <v>2640</v>
      </c>
      <c r="K123" s="17">
        <f t="shared" si="23"/>
        <v>0</v>
      </c>
    </row>
    <row r="124" s="2" customFormat="1" spans="1:11">
      <c r="A124" s="7" t="s">
        <v>254</v>
      </c>
      <c r="B124" s="8"/>
      <c r="C124" s="11" t="s">
        <v>255</v>
      </c>
      <c r="D124" s="7" t="s">
        <v>37</v>
      </c>
      <c r="E124" s="15">
        <v>4</v>
      </c>
      <c r="F124" s="18">
        <f t="shared" si="24"/>
        <v>160</v>
      </c>
      <c r="G124" s="17">
        <f t="shared" si="19"/>
        <v>56</v>
      </c>
      <c r="H124" s="17">
        <f t="shared" si="20"/>
        <v>0</v>
      </c>
      <c r="I124" s="17">
        <f t="shared" si="21"/>
        <v>56</v>
      </c>
      <c r="J124" s="17">
        <f t="shared" si="22"/>
        <v>48</v>
      </c>
      <c r="K124" s="17">
        <f t="shared" si="23"/>
        <v>0</v>
      </c>
    </row>
    <row r="125" s="2" customFormat="1" spans="1:11">
      <c r="A125" s="7" t="s">
        <v>256</v>
      </c>
      <c r="B125" s="8"/>
      <c r="C125" s="11" t="s">
        <v>257</v>
      </c>
      <c r="D125" s="7" t="s">
        <v>37</v>
      </c>
      <c r="E125" s="15">
        <v>144</v>
      </c>
      <c r="F125" s="18">
        <f t="shared" si="24"/>
        <v>5760</v>
      </c>
      <c r="G125" s="17">
        <f t="shared" si="19"/>
        <v>2016</v>
      </c>
      <c r="H125" s="17">
        <f t="shared" si="20"/>
        <v>0</v>
      </c>
      <c r="I125" s="17">
        <f t="shared" si="21"/>
        <v>2016</v>
      </c>
      <c r="J125" s="17">
        <f t="shared" si="22"/>
        <v>1728</v>
      </c>
      <c r="K125" s="17">
        <f t="shared" si="23"/>
        <v>0</v>
      </c>
    </row>
    <row r="126" s="2" customFormat="1" spans="1:11">
      <c r="A126" s="7" t="s">
        <v>258</v>
      </c>
      <c r="B126" s="8"/>
      <c r="C126" s="11" t="s">
        <v>259</v>
      </c>
      <c r="D126" s="7" t="s">
        <v>37</v>
      </c>
      <c r="E126" s="15">
        <v>12</v>
      </c>
      <c r="F126" s="18">
        <f t="shared" si="24"/>
        <v>480</v>
      </c>
      <c r="G126" s="17">
        <f t="shared" si="19"/>
        <v>168</v>
      </c>
      <c r="H126" s="17">
        <f t="shared" si="20"/>
        <v>0</v>
      </c>
      <c r="I126" s="17">
        <f t="shared" si="21"/>
        <v>168</v>
      </c>
      <c r="J126" s="17">
        <f t="shared" si="22"/>
        <v>144</v>
      </c>
      <c r="K126" s="17">
        <f t="shared" si="23"/>
        <v>0</v>
      </c>
    </row>
    <row r="127" s="2" customFormat="1" spans="1:11">
      <c r="A127" s="7" t="s">
        <v>260</v>
      </c>
      <c r="B127" s="8"/>
      <c r="C127" s="11" t="s">
        <v>261</v>
      </c>
      <c r="D127" s="7" t="s">
        <v>37</v>
      </c>
      <c r="E127" s="20">
        <v>40.67</v>
      </c>
      <c r="F127" s="18">
        <f t="shared" si="24"/>
        <v>1626.8</v>
      </c>
      <c r="G127" s="17">
        <f t="shared" si="19"/>
        <v>569.38</v>
      </c>
      <c r="H127" s="17">
        <f t="shared" si="20"/>
        <v>0</v>
      </c>
      <c r="I127" s="17">
        <f t="shared" si="21"/>
        <v>569.38</v>
      </c>
      <c r="J127" s="17">
        <f t="shared" si="22"/>
        <v>488.04</v>
      </c>
      <c r="K127" s="17">
        <f t="shared" si="23"/>
        <v>0</v>
      </c>
    </row>
    <row r="128" s="1" customFormat="1" ht="21" customHeight="1" spans="1:11">
      <c r="A128" s="20" t="s">
        <v>23</v>
      </c>
      <c r="B128" s="21" t="s">
        <v>262</v>
      </c>
      <c r="C128" s="11" t="s">
        <v>263</v>
      </c>
      <c r="D128" s="7" t="s">
        <v>37</v>
      </c>
      <c r="E128" s="15">
        <v>4</v>
      </c>
      <c r="F128" s="18">
        <f t="shared" si="24"/>
        <v>160</v>
      </c>
      <c r="G128" s="17">
        <f t="shared" si="19"/>
        <v>56</v>
      </c>
      <c r="H128" s="17">
        <f t="shared" si="20"/>
        <v>0</v>
      </c>
      <c r="I128" s="17">
        <f t="shared" si="21"/>
        <v>56</v>
      </c>
      <c r="J128" s="17">
        <f t="shared" si="22"/>
        <v>48</v>
      </c>
      <c r="K128" s="17">
        <f t="shared" si="23"/>
        <v>0</v>
      </c>
    </row>
    <row r="129" s="1" customFormat="1" ht="18" customHeight="1" spans="1:11">
      <c r="A129" s="20" t="s">
        <v>27</v>
      </c>
      <c r="B129" s="21"/>
      <c r="C129" s="11" t="s">
        <v>264</v>
      </c>
      <c r="D129" s="7" t="s">
        <v>37</v>
      </c>
      <c r="E129" s="15">
        <v>12</v>
      </c>
      <c r="F129" s="18">
        <f t="shared" si="24"/>
        <v>480</v>
      </c>
      <c r="G129" s="17">
        <f t="shared" si="19"/>
        <v>168</v>
      </c>
      <c r="H129" s="17">
        <f t="shared" si="20"/>
        <v>0</v>
      </c>
      <c r="I129" s="17">
        <f t="shared" si="21"/>
        <v>168</v>
      </c>
      <c r="J129" s="17">
        <f t="shared" si="22"/>
        <v>144</v>
      </c>
      <c r="K129" s="17">
        <f t="shared" si="23"/>
        <v>0</v>
      </c>
    </row>
    <row r="130" s="1" customFormat="1" ht="20" customHeight="1" spans="1:11">
      <c r="A130" s="20" t="s">
        <v>29</v>
      </c>
      <c r="B130" s="21"/>
      <c r="C130" s="11" t="s">
        <v>265</v>
      </c>
      <c r="D130" s="7" t="s">
        <v>37</v>
      </c>
      <c r="E130" s="15">
        <v>59.55</v>
      </c>
      <c r="F130" s="18">
        <f t="shared" si="24"/>
        <v>2382</v>
      </c>
      <c r="G130" s="17">
        <f t="shared" si="19"/>
        <v>833.7</v>
      </c>
      <c r="H130" s="17">
        <f t="shared" si="20"/>
        <v>0</v>
      </c>
      <c r="I130" s="17">
        <f t="shared" si="21"/>
        <v>833.7</v>
      </c>
      <c r="J130" s="17">
        <f t="shared" si="22"/>
        <v>714.6</v>
      </c>
      <c r="K130" s="17">
        <f t="shared" si="23"/>
        <v>0</v>
      </c>
    </row>
    <row r="131" s="1" customFormat="1" ht="24" customHeight="1" spans="1:11">
      <c r="A131" s="20" t="s">
        <v>31</v>
      </c>
      <c r="B131" s="21"/>
      <c r="C131" s="11" t="s">
        <v>266</v>
      </c>
      <c r="D131" s="7" t="s">
        <v>37</v>
      </c>
      <c r="E131" s="15">
        <v>144</v>
      </c>
      <c r="F131" s="18">
        <f t="shared" si="24"/>
        <v>5760</v>
      </c>
      <c r="G131" s="17">
        <f t="shared" si="19"/>
        <v>2016</v>
      </c>
      <c r="H131" s="17">
        <f t="shared" si="20"/>
        <v>0</v>
      </c>
      <c r="I131" s="17">
        <f t="shared" si="21"/>
        <v>2016</v>
      </c>
      <c r="J131" s="17">
        <f t="shared" si="22"/>
        <v>1728</v>
      </c>
      <c r="K131" s="17">
        <f t="shared" si="23"/>
        <v>0</v>
      </c>
    </row>
    <row r="132" s="1" customFormat="1" ht="25.5" spans="1:11">
      <c r="A132" s="20" t="s">
        <v>267</v>
      </c>
      <c r="B132" s="21" t="s">
        <v>268</v>
      </c>
      <c r="C132" s="11" t="s">
        <v>269</v>
      </c>
      <c r="D132" s="22" t="s">
        <v>270</v>
      </c>
      <c r="E132" s="15">
        <v>190.62</v>
      </c>
      <c r="F132" s="25">
        <f>E132*350</f>
        <v>66717</v>
      </c>
      <c r="G132" s="26">
        <f>F132*0</f>
        <v>0</v>
      </c>
      <c r="H132" s="26">
        <f>F132*0.05</f>
        <v>3335.85</v>
      </c>
      <c r="I132" s="26">
        <f>F132*0.3</f>
        <v>20015.1</v>
      </c>
      <c r="J132" s="26">
        <f>F132*0.25</f>
        <v>16679.25</v>
      </c>
      <c r="K132" s="26">
        <f>F132*0.4</f>
        <v>26686.8</v>
      </c>
    </row>
    <row r="133" s="1" customFormat="1" spans="1:11">
      <c r="A133" s="20" t="s">
        <v>271</v>
      </c>
      <c r="B133" s="21"/>
      <c r="C133" s="11" t="s">
        <v>272</v>
      </c>
      <c r="D133" s="22" t="s">
        <v>273</v>
      </c>
      <c r="E133" s="15">
        <v>80</v>
      </c>
      <c r="F133" s="25">
        <f>E133*240</f>
        <v>19200</v>
      </c>
      <c r="G133" s="26">
        <f>F133*0</f>
        <v>0</v>
      </c>
      <c r="H133" s="26">
        <f>F133*0.05</f>
        <v>960</v>
      </c>
      <c r="I133" s="26">
        <f>F133*0.3</f>
        <v>5760</v>
      </c>
      <c r="J133" s="26">
        <f>F133*0.25</f>
        <v>4800</v>
      </c>
      <c r="K133" s="26">
        <f>F133*0.4</f>
        <v>7680</v>
      </c>
    </row>
    <row r="134" s="1" customFormat="1" spans="1:11">
      <c r="A134" s="20" t="s">
        <v>274</v>
      </c>
      <c r="B134" s="21"/>
      <c r="C134" s="11" t="s">
        <v>275</v>
      </c>
      <c r="D134" s="22" t="s">
        <v>276</v>
      </c>
      <c r="E134" s="15">
        <v>22.59</v>
      </c>
      <c r="F134" s="25">
        <f>E134*240</f>
        <v>5421.6</v>
      </c>
      <c r="G134" s="26">
        <f>F134*0</f>
        <v>0</v>
      </c>
      <c r="H134" s="26">
        <f>F134*0.05</f>
        <v>271.08</v>
      </c>
      <c r="I134" s="26">
        <f>F134*0.3</f>
        <v>1626.48</v>
      </c>
      <c r="J134" s="26">
        <f>F134*0.25</f>
        <v>1355.4</v>
      </c>
      <c r="K134" s="26">
        <f>F134*0.4</f>
        <v>2168.64</v>
      </c>
    </row>
    <row r="135" s="1" customFormat="1" ht="25.5" spans="1:11">
      <c r="A135" s="20" t="s">
        <v>277</v>
      </c>
      <c r="B135" s="21"/>
      <c r="C135" s="11" t="s">
        <v>278</v>
      </c>
      <c r="D135" s="22" t="s">
        <v>279</v>
      </c>
      <c r="E135" s="15">
        <v>87.56</v>
      </c>
      <c r="F135" s="25">
        <f>E135*225</f>
        <v>19701</v>
      </c>
      <c r="G135" s="26">
        <f>F135*0</f>
        <v>0</v>
      </c>
      <c r="H135" s="26">
        <f>F135*0.05</f>
        <v>985.05</v>
      </c>
      <c r="I135" s="26">
        <f>F135*0.3</f>
        <v>5910.3</v>
      </c>
      <c r="J135" s="26">
        <f>F135*0.25</f>
        <v>4925.25</v>
      </c>
      <c r="K135" s="26">
        <f>F135*0.4</f>
        <v>7880.4</v>
      </c>
    </row>
    <row r="136" s="1" customFormat="1" spans="1:11">
      <c r="A136" s="20" t="s">
        <v>280</v>
      </c>
      <c r="B136" s="21"/>
      <c r="C136" s="11" t="s">
        <v>281</v>
      </c>
      <c r="D136" s="22" t="s">
        <v>282</v>
      </c>
      <c r="E136" s="15">
        <v>79.5</v>
      </c>
      <c r="F136" s="25">
        <f>E136*350</f>
        <v>27825</v>
      </c>
      <c r="G136" s="26">
        <f>F136*0</f>
        <v>0</v>
      </c>
      <c r="H136" s="26">
        <f t="shared" ref="H136:H154" si="25">F136*0.05</f>
        <v>1391.25</v>
      </c>
      <c r="I136" s="26">
        <f t="shared" ref="I136:I154" si="26">F136*0.3</f>
        <v>8347.5</v>
      </c>
      <c r="J136" s="26">
        <f t="shared" ref="J136:J154" si="27">F136*0.25</f>
        <v>6956.25</v>
      </c>
      <c r="K136" s="26">
        <f t="shared" ref="K136:K154" si="28">F136*0.4</f>
        <v>11130</v>
      </c>
    </row>
    <row r="137" s="1" customFormat="1" spans="1:11">
      <c r="A137" s="20" t="s">
        <v>283</v>
      </c>
      <c r="B137" s="21"/>
      <c r="C137" s="11" t="s">
        <v>284</v>
      </c>
      <c r="D137" s="22" t="s">
        <v>285</v>
      </c>
      <c r="E137" s="15">
        <v>115.92</v>
      </c>
      <c r="F137" s="25">
        <f t="shared" ref="F137:F142" si="29">E137*240</f>
        <v>27820.8</v>
      </c>
      <c r="G137" s="26">
        <f t="shared" ref="G137:G154" si="30">F137*0</f>
        <v>0</v>
      </c>
      <c r="H137" s="26">
        <f t="shared" si="25"/>
        <v>1391.04</v>
      </c>
      <c r="I137" s="26">
        <f t="shared" si="26"/>
        <v>8346.24</v>
      </c>
      <c r="J137" s="26">
        <f t="shared" si="27"/>
        <v>6955.2</v>
      </c>
      <c r="K137" s="26">
        <f t="shared" si="28"/>
        <v>11128.32</v>
      </c>
    </row>
    <row r="138" s="1" customFormat="1" spans="1:11">
      <c r="A138" s="20" t="s">
        <v>286</v>
      </c>
      <c r="B138" s="21"/>
      <c r="C138" s="11" t="s">
        <v>287</v>
      </c>
      <c r="D138" s="22" t="s">
        <v>273</v>
      </c>
      <c r="E138" s="15">
        <v>30</v>
      </c>
      <c r="F138" s="25">
        <f t="shared" si="29"/>
        <v>7200</v>
      </c>
      <c r="G138" s="26">
        <f t="shared" si="30"/>
        <v>0</v>
      </c>
      <c r="H138" s="26">
        <f t="shared" si="25"/>
        <v>360</v>
      </c>
      <c r="I138" s="26">
        <f t="shared" si="26"/>
        <v>2160</v>
      </c>
      <c r="J138" s="26">
        <f t="shared" si="27"/>
        <v>1800</v>
      </c>
      <c r="K138" s="26">
        <f t="shared" si="28"/>
        <v>2880</v>
      </c>
    </row>
    <row r="139" s="1" customFormat="1" spans="1:11">
      <c r="A139" s="20" t="s">
        <v>288</v>
      </c>
      <c r="B139" s="21"/>
      <c r="C139" s="11" t="s">
        <v>289</v>
      </c>
      <c r="D139" s="22" t="s">
        <v>290</v>
      </c>
      <c r="E139" s="15">
        <v>121.06</v>
      </c>
      <c r="F139" s="25">
        <f t="shared" si="29"/>
        <v>29054.4</v>
      </c>
      <c r="G139" s="26">
        <f t="shared" si="30"/>
        <v>0</v>
      </c>
      <c r="H139" s="26">
        <f t="shared" si="25"/>
        <v>1452.72</v>
      </c>
      <c r="I139" s="26">
        <f t="shared" si="26"/>
        <v>8716.32</v>
      </c>
      <c r="J139" s="26">
        <f t="shared" si="27"/>
        <v>7263.6</v>
      </c>
      <c r="K139" s="26">
        <f t="shared" si="28"/>
        <v>11621.76</v>
      </c>
    </row>
    <row r="140" s="1" customFormat="1" spans="1:11">
      <c r="A140" s="20" t="s">
        <v>291</v>
      </c>
      <c r="B140" s="21"/>
      <c r="C140" s="11" t="s">
        <v>292</v>
      </c>
      <c r="D140" s="22" t="s">
        <v>293</v>
      </c>
      <c r="E140" s="15">
        <v>252.12</v>
      </c>
      <c r="F140" s="25">
        <f t="shared" si="29"/>
        <v>60508.8</v>
      </c>
      <c r="G140" s="26">
        <f t="shared" si="30"/>
        <v>0</v>
      </c>
      <c r="H140" s="26">
        <f t="shared" si="25"/>
        <v>3025.44</v>
      </c>
      <c r="I140" s="26">
        <f t="shared" si="26"/>
        <v>18152.64</v>
      </c>
      <c r="J140" s="26">
        <f t="shared" si="27"/>
        <v>15127.2</v>
      </c>
      <c r="K140" s="26">
        <f t="shared" si="28"/>
        <v>24203.52</v>
      </c>
    </row>
    <row r="141" s="1" customFormat="1" spans="1:11">
      <c r="A141" s="20" t="s">
        <v>294</v>
      </c>
      <c r="B141" s="21"/>
      <c r="C141" s="11" t="s">
        <v>295</v>
      </c>
      <c r="D141" s="22" t="s">
        <v>296</v>
      </c>
      <c r="E141" s="15">
        <v>93.38</v>
      </c>
      <c r="F141" s="25">
        <f t="shared" si="29"/>
        <v>22411.2</v>
      </c>
      <c r="G141" s="26">
        <f t="shared" si="30"/>
        <v>0</v>
      </c>
      <c r="H141" s="26">
        <f t="shared" si="25"/>
        <v>1120.56</v>
      </c>
      <c r="I141" s="26">
        <f t="shared" si="26"/>
        <v>6723.36</v>
      </c>
      <c r="J141" s="26">
        <f t="shared" si="27"/>
        <v>5602.8</v>
      </c>
      <c r="K141" s="26">
        <f t="shared" si="28"/>
        <v>8964.48</v>
      </c>
    </row>
    <row r="142" s="1" customFormat="1" spans="1:11">
      <c r="A142" s="20" t="s">
        <v>297</v>
      </c>
      <c r="B142" s="21"/>
      <c r="C142" s="11" t="s">
        <v>298</v>
      </c>
      <c r="D142" s="22" t="s">
        <v>273</v>
      </c>
      <c r="E142" s="15">
        <v>65</v>
      </c>
      <c r="F142" s="25">
        <f t="shared" si="29"/>
        <v>15600</v>
      </c>
      <c r="G142" s="26">
        <f t="shared" si="30"/>
        <v>0</v>
      </c>
      <c r="H142" s="26">
        <f t="shared" si="25"/>
        <v>780</v>
      </c>
      <c r="I142" s="26">
        <f t="shared" si="26"/>
        <v>4680</v>
      </c>
      <c r="J142" s="26">
        <f t="shared" si="27"/>
        <v>3900</v>
      </c>
      <c r="K142" s="26">
        <f t="shared" si="28"/>
        <v>6240</v>
      </c>
    </row>
    <row r="143" s="2" customFormat="1" spans="1:11">
      <c r="A143" s="20" t="s">
        <v>13</v>
      </c>
      <c r="B143" s="21" t="s">
        <v>14</v>
      </c>
      <c r="C143" s="31" t="s">
        <v>299</v>
      </c>
      <c r="D143" s="24" t="s">
        <v>300</v>
      </c>
      <c r="E143" s="27">
        <v>183.58</v>
      </c>
      <c r="F143" s="28">
        <v>41305.5</v>
      </c>
      <c r="G143" s="25">
        <f t="shared" si="30"/>
        <v>0</v>
      </c>
      <c r="H143" s="25">
        <f>F143*0</f>
        <v>0</v>
      </c>
      <c r="I143" s="25">
        <f>F143*0.4</f>
        <v>16522.2</v>
      </c>
      <c r="J143" s="25">
        <f>F143*0.4</f>
        <v>16522.2</v>
      </c>
      <c r="K143" s="25">
        <f>F143*0.2</f>
        <v>8261.1</v>
      </c>
    </row>
    <row r="144" s="2" customFormat="1" spans="1:11">
      <c r="A144" s="20" t="s">
        <v>17</v>
      </c>
      <c r="B144" s="21"/>
      <c r="C144" s="31" t="s">
        <v>301</v>
      </c>
      <c r="D144" s="24" t="s">
        <v>273</v>
      </c>
      <c r="E144" s="27">
        <v>36.46</v>
      </c>
      <c r="F144" s="28">
        <v>13672.5</v>
      </c>
      <c r="G144" s="25">
        <f t="shared" ref="G144:G156" si="31">F144*0</f>
        <v>0</v>
      </c>
      <c r="H144" s="25">
        <f t="shared" ref="H144:H156" si="32">F144*0</f>
        <v>0</v>
      </c>
      <c r="I144" s="25">
        <f t="shared" ref="I144:I156" si="33">F144*0.4</f>
        <v>5469</v>
      </c>
      <c r="J144" s="25">
        <f t="shared" ref="J144:J156" si="34">F144*0.4</f>
        <v>5469</v>
      </c>
      <c r="K144" s="25">
        <f t="shared" ref="K144:K156" si="35">F144*0.2</f>
        <v>2734.5</v>
      </c>
    </row>
    <row r="145" s="2" customFormat="1" spans="1:11">
      <c r="A145" s="20" t="s">
        <v>19</v>
      </c>
      <c r="B145" s="21"/>
      <c r="C145" s="31" t="s">
        <v>302</v>
      </c>
      <c r="D145" s="24" t="s">
        <v>290</v>
      </c>
      <c r="E145" s="27">
        <v>37.46</v>
      </c>
      <c r="F145" s="28">
        <v>8428.5</v>
      </c>
      <c r="G145" s="25">
        <f t="shared" si="31"/>
        <v>0</v>
      </c>
      <c r="H145" s="25">
        <f t="shared" si="32"/>
        <v>0</v>
      </c>
      <c r="I145" s="25">
        <f t="shared" si="33"/>
        <v>3371.4</v>
      </c>
      <c r="J145" s="25">
        <f t="shared" si="34"/>
        <v>3371.4</v>
      </c>
      <c r="K145" s="25">
        <f t="shared" si="35"/>
        <v>1685.7</v>
      </c>
    </row>
    <row r="146" s="2" customFormat="1" spans="1:11">
      <c r="A146" s="20" t="s">
        <v>21</v>
      </c>
      <c r="B146" s="21"/>
      <c r="C146" s="31" t="s">
        <v>303</v>
      </c>
      <c r="D146" s="24" t="s">
        <v>273</v>
      </c>
      <c r="E146" s="27">
        <v>11.49</v>
      </c>
      <c r="F146" s="28">
        <v>4308.75</v>
      </c>
      <c r="G146" s="25">
        <f t="shared" si="31"/>
        <v>0</v>
      </c>
      <c r="H146" s="25">
        <f t="shared" si="32"/>
        <v>0</v>
      </c>
      <c r="I146" s="25">
        <f t="shared" si="33"/>
        <v>1723.5</v>
      </c>
      <c r="J146" s="25">
        <f t="shared" si="34"/>
        <v>1723.5</v>
      </c>
      <c r="K146" s="25">
        <f t="shared" si="35"/>
        <v>861.75</v>
      </c>
    </row>
    <row r="147" s="2" customFormat="1" spans="1:11">
      <c r="A147" s="20" t="s">
        <v>304</v>
      </c>
      <c r="B147" s="21"/>
      <c r="C147" s="31" t="s">
        <v>305</v>
      </c>
      <c r="D147" s="24" t="s">
        <v>290</v>
      </c>
      <c r="E147" s="27">
        <v>11.41</v>
      </c>
      <c r="F147" s="28">
        <v>2567.25</v>
      </c>
      <c r="G147" s="25">
        <f t="shared" si="31"/>
        <v>0</v>
      </c>
      <c r="H147" s="25">
        <f t="shared" si="32"/>
        <v>0</v>
      </c>
      <c r="I147" s="25">
        <f t="shared" si="33"/>
        <v>1026.9</v>
      </c>
      <c r="J147" s="25">
        <f t="shared" si="34"/>
        <v>1026.9</v>
      </c>
      <c r="K147" s="25">
        <f t="shared" si="35"/>
        <v>513.45</v>
      </c>
    </row>
    <row r="148" s="2" customFormat="1" spans="1:11">
      <c r="A148" s="20" t="s">
        <v>306</v>
      </c>
      <c r="B148" s="21"/>
      <c r="C148" s="31" t="s">
        <v>307</v>
      </c>
      <c r="D148" s="24" t="s">
        <v>300</v>
      </c>
      <c r="E148" s="27">
        <v>86.51</v>
      </c>
      <c r="F148" s="28">
        <v>19464.75</v>
      </c>
      <c r="G148" s="25">
        <f t="shared" si="31"/>
        <v>0</v>
      </c>
      <c r="H148" s="25">
        <f t="shared" si="32"/>
        <v>0</v>
      </c>
      <c r="I148" s="25">
        <f t="shared" si="33"/>
        <v>7785.9</v>
      </c>
      <c r="J148" s="25">
        <f t="shared" si="34"/>
        <v>7785.9</v>
      </c>
      <c r="K148" s="25">
        <f t="shared" si="35"/>
        <v>3892.95</v>
      </c>
    </row>
    <row r="149" s="2" customFormat="1" spans="1:11">
      <c r="A149" s="20" t="s">
        <v>308</v>
      </c>
      <c r="B149" s="21"/>
      <c r="C149" s="31" t="s">
        <v>309</v>
      </c>
      <c r="D149" s="24" t="s">
        <v>273</v>
      </c>
      <c r="E149" s="29">
        <v>17.14</v>
      </c>
      <c r="F149" s="30">
        <v>6427.5</v>
      </c>
      <c r="G149" s="25">
        <f t="shared" si="31"/>
        <v>0</v>
      </c>
      <c r="H149" s="25">
        <f t="shared" si="32"/>
        <v>0</v>
      </c>
      <c r="I149" s="25">
        <f t="shared" si="33"/>
        <v>2571</v>
      </c>
      <c r="J149" s="25">
        <f t="shared" si="34"/>
        <v>2571</v>
      </c>
      <c r="K149" s="25">
        <f t="shared" si="35"/>
        <v>1285.5</v>
      </c>
    </row>
    <row r="150" s="2" customFormat="1" spans="1:11">
      <c r="A150" s="20" t="s">
        <v>310</v>
      </c>
      <c r="B150" s="21"/>
      <c r="C150" s="31" t="s">
        <v>311</v>
      </c>
      <c r="D150" s="24" t="s">
        <v>312</v>
      </c>
      <c r="E150" s="27">
        <v>13.99</v>
      </c>
      <c r="F150" s="28">
        <v>3147.75</v>
      </c>
      <c r="G150" s="25">
        <f t="shared" si="31"/>
        <v>0</v>
      </c>
      <c r="H150" s="25">
        <f t="shared" si="32"/>
        <v>0</v>
      </c>
      <c r="I150" s="25">
        <f t="shared" si="33"/>
        <v>1259.1</v>
      </c>
      <c r="J150" s="25">
        <f t="shared" si="34"/>
        <v>1259.1</v>
      </c>
      <c r="K150" s="25">
        <f t="shared" si="35"/>
        <v>629.55</v>
      </c>
    </row>
    <row r="151" s="2" customFormat="1" spans="1:11">
      <c r="A151" s="20" t="s">
        <v>313</v>
      </c>
      <c r="B151" s="21"/>
      <c r="C151" s="31" t="s">
        <v>314</v>
      </c>
      <c r="D151" s="24" t="s">
        <v>315</v>
      </c>
      <c r="E151" s="27">
        <v>10.16</v>
      </c>
      <c r="F151" s="28">
        <v>2286</v>
      </c>
      <c r="G151" s="25">
        <f t="shared" si="31"/>
        <v>0</v>
      </c>
      <c r="H151" s="25">
        <f t="shared" si="32"/>
        <v>0</v>
      </c>
      <c r="I151" s="25">
        <f t="shared" si="33"/>
        <v>914.4</v>
      </c>
      <c r="J151" s="25">
        <f t="shared" si="34"/>
        <v>914.4</v>
      </c>
      <c r="K151" s="25">
        <f t="shared" si="35"/>
        <v>457.2</v>
      </c>
    </row>
    <row r="152" s="2" customFormat="1" spans="1:11">
      <c r="A152" s="20" t="s">
        <v>316</v>
      </c>
      <c r="B152" s="21"/>
      <c r="C152" s="31" t="s">
        <v>317</v>
      </c>
      <c r="D152" s="24" t="s">
        <v>315</v>
      </c>
      <c r="E152" s="27">
        <v>10.16</v>
      </c>
      <c r="F152" s="28">
        <v>2286</v>
      </c>
      <c r="G152" s="25">
        <f t="shared" si="31"/>
        <v>0</v>
      </c>
      <c r="H152" s="25">
        <f t="shared" si="32"/>
        <v>0</v>
      </c>
      <c r="I152" s="25">
        <f t="shared" si="33"/>
        <v>914.4</v>
      </c>
      <c r="J152" s="25">
        <f t="shared" si="34"/>
        <v>914.4</v>
      </c>
      <c r="K152" s="25">
        <f t="shared" si="35"/>
        <v>457.2</v>
      </c>
    </row>
    <row r="153" s="2" customFormat="1" spans="1:11">
      <c r="A153" s="20" t="s">
        <v>318</v>
      </c>
      <c r="B153" s="21"/>
      <c r="C153" s="31" t="s">
        <v>319</v>
      </c>
      <c r="D153" s="24" t="s">
        <v>315</v>
      </c>
      <c r="E153" s="27">
        <v>25.99</v>
      </c>
      <c r="F153" s="28">
        <v>5847.75</v>
      </c>
      <c r="G153" s="25">
        <f t="shared" si="31"/>
        <v>0</v>
      </c>
      <c r="H153" s="25">
        <f t="shared" si="32"/>
        <v>0</v>
      </c>
      <c r="I153" s="25">
        <f t="shared" si="33"/>
        <v>2339.1</v>
      </c>
      <c r="J153" s="25">
        <f t="shared" si="34"/>
        <v>2339.1</v>
      </c>
      <c r="K153" s="25">
        <f t="shared" si="35"/>
        <v>1169.55</v>
      </c>
    </row>
    <row r="154" s="2" customFormat="1" spans="1:11">
      <c r="A154" s="20" t="s">
        <v>320</v>
      </c>
      <c r="B154" s="21"/>
      <c r="C154" s="31" t="s">
        <v>321</v>
      </c>
      <c r="D154" s="24" t="s">
        <v>315</v>
      </c>
      <c r="E154" s="27">
        <v>345.96</v>
      </c>
      <c r="F154" s="28">
        <v>77841</v>
      </c>
      <c r="G154" s="25">
        <f t="shared" si="31"/>
        <v>0</v>
      </c>
      <c r="H154" s="25">
        <f t="shared" si="32"/>
        <v>0</v>
      </c>
      <c r="I154" s="25">
        <f t="shared" si="33"/>
        <v>31136.4</v>
      </c>
      <c r="J154" s="25">
        <f t="shared" si="34"/>
        <v>31136.4</v>
      </c>
      <c r="K154" s="25">
        <f t="shared" si="35"/>
        <v>15568.2</v>
      </c>
    </row>
    <row r="155" s="2" customFormat="1"/>
    <row r="156" s="2" customFormat="1"/>
    <row r="157" s="2" customFormat="1"/>
    <row r="158" s="2" customFormat="1"/>
  </sheetData>
  <autoFilter ref="A1:K154">
    <extLst/>
  </autoFilter>
  <mergeCells count="8">
    <mergeCell ref="A1:K1"/>
    <mergeCell ref="A2:K2"/>
    <mergeCell ref="B4:B7"/>
    <mergeCell ref="B8:B12"/>
    <mergeCell ref="B13:B127"/>
    <mergeCell ref="B128:B131"/>
    <mergeCell ref="B132:B142"/>
    <mergeCell ref="B143:B154"/>
  </mergeCells>
  <pageMargins left="0.75" right="0.75" top="1" bottom="1" header="0.5" footer="0.5"/>
  <pageSetup paperSize="9" scale="76" fitToHeight="0" orientation="landscape"/>
  <headerFooter/>
  <ignoredErrors>
    <ignoredError sqref="C8:C12 C13:C123 C124:C127 C128:C131 C143:C1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nnj</dc:creator>
  <cp:lastModifiedBy>nnj</cp:lastModifiedBy>
  <dcterms:created xsi:type="dcterms:W3CDTF">2025-11-07T06:15:00Z</dcterms:created>
  <dcterms:modified xsi:type="dcterms:W3CDTF">2025-12-03T16:37:45Z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39E34752A3F64D66D9F62F693C1CC7B5</vt:lpwstr>
  </property>
  <property fmtid="{D5CDD505-2E9C-101B-9397-08002B2CF9AE}" pid="3" name="KSOProductBuildVer">
    <vt:lpwstr>2052-11.8.2.12128</vt:lpwstr>
  </property>
</Properties>
</file>