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Sheet1!$A$3:$R$48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<sst xmlns="http://schemas.openxmlformats.org/spreadsheetml/2006/main" count="121" uniqueCount="75">
  <si>
    <t>珠海万山海洋开发试验区海洋牧场养殖风力指数保险投保确认公示表</t>
  </si>
  <si>
    <t>填报单位：社会事业局</t>
  </si>
  <si>
    <t xml:space="preserve">                                                                                                            填报日期：2024年7月17日</t>
  </si>
  <si>
    <t>序号</t>
  </si>
  <si>
    <t>镇(街)</t>
  </si>
  <si>
    <t>投保人名称</t>
  </si>
  <si>
    <t>养殖数量(立方水体)</t>
  </si>
  <si>
    <t>投保数量（立方水体）</t>
  </si>
  <si>
    <t>单位保险金额（元）</t>
  </si>
  <si>
    <t>保险金额（元）</t>
  </si>
  <si>
    <t>费率</t>
  </si>
  <si>
    <t>总保费（元）</t>
  </si>
  <si>
    <t>市财政补贴金额（元）</t>
  </si>
  <si>
    <t>区财政补贴金额（元）</t>
  </si>
  <si>
    <t>农户自缴金额（元）</t>
  </si>
  <si>
    <t>实际投保折算比例</t>
  </si>
  <si>
    <t>折算后总保费</t>
  </si>
  <si>
    <t>折算后市财政补贴金额（元）</t>
  </si>
  <si>
    <t>折算后区财政补贴金额（元）</t>
  </si>
  <si>
    <t>折算后农户自缴金额（元）</t>
  </si>
  <si>
    <t>备  注</t>
  </si>
  <si>
    <t>/</t>
  </si>
  <si>
    <t>担杆镇</t>
  </si>
  <si>
    <t>珠海市华洲养殖有限公司</t>
  </si>
  <si>
    <t>中华联合保险</t>
  </si>
  <si>
    <t>桂山镇</t>
  </si>
  <si>
    <t>珠海市权盛渔业发展有限公司</t>
  </si>
  <si>
    <t>珠海市盈丰水产养殖有限公司</t>
  </si>
  <si>
    <t>赵统近</t>
  </si>
  <si>
    <t>珠海永丰盈养殖有限公司</t>
  </si>
  <si>
    <t>黎护汉</t>
  </si>
  <si>
    <t>梁建雄</t>
  </si>
  <si>
    <t>冼华汉</t>
  </si>
  <si>
    <t>何春荣</t>
  </si>
  <si>
    <t>詹章存</t>
  </si>
  <si>
    <t>李桂全</t>
  </si>
  <si>
    <t>陈凯悦</t>
  </si>
  <si>
    <t>张容添</t>
  </si>
  <si>
    <t>冯玉云</t>
  </si>
  <si>
    <t>冼胜</t>
  </si>
  <si>
    <t>林卫平</t>
  </si>
  <si>
    <t>吴海平</t>
  </si>
  <si>
    <t>冼林添</t>
  </si>
  <si>
    <t>黎海志</t>
  </si>
  <si>
    <t>梁少东</t>
  </si>
  <si>
    <t>陈建伟</t>
  </si>
  <si>
    <t>黄伟彦</t>
  </si>
  <si>
    <t>冯海光</t>
  </si>
  <si>
    <t>毛超强</t>
  </si>
  <si>
    <t>冯齐德</t>
  </si>
  <si>
    <t>劳亚卜</t>
  </si>
  <si>
    <t>张景荣</t>
  </si>
  <si>
    <t>谭琼桂</t>
  </si>
  <si>
    <t>张志雄</t>
  </si>
  <si>
    <t>珠海格盛海威渔业科技有限公司</t>
  </si>
  <si>
    <t>珠海市强森海产养殖有限公司</t>
  </si>
  <si>
    <t>田仕建</t>
  </si>
  <si>
    <t>广东永绅海洋科技有限公司</t>
  </si>
  <si>
    <t>中国人保</t>
  </si>
  <si>
    <t>广东大麟洋海洋生物有限公司</t>
  </si>
  <si>
    <t>珠海市珠万水产养殖有限公司</t>
  </si>
  <si>
    <t>港源（广东）深海养殖有限公司</t>
  </si>
  <si>
    <t>郭保</t>
  </si>
  <si>
    <t>珠海市新平茂渔业有限公司</t>
  </si>
  <si>
    <t>中国人寿</t>
  </si>
  <si>
    <t>珠海市桂山泉记深水网箱养殖专业合作社</t>
  </si>
  <si>
    <t>太平财险珠海中支</t>
  </si>
  <si>
    <t>梁池芬</t>
  </si>
  <si>
    <t>万山镇</t>
  </si>
  <si>
    <t>珠海市万山区东澳根宝海水养殖专业合作社</t>
  </si>
  <si>
    <t>珠海富山洋海水养殖有限公司</t>
  </si>
  <si>
    <t>桂山</t>
  </si>
  <si>
    <t>刘少邦</t>
  </si>
  <si>
    <t>平安保险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</si>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</sst>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2"/>
      <color theme="1"/>
      <name val="宋体"/>
      <charset val="134"/>
      <scheme val="minor"/>
    </font>
    <font>
      <sz val="16"/>
      <color theme="1"/>
      <name val="方正粗黑宋简体"/>
      <charset val="134"/>
    </font>
    <font>
      <b/>
      <sz val="12"/>
      <color theme="1"/>
      <name val="微软雅黑"/>
      <charset val="134"/>
    </font>
    <font>
      <b/>
      <sz val="10.5"/>
      <color rgb="FF000000"/>
      <name val="微软雅黑"/>
      <charset val="134"/>
    </font>
    <font>
      <sz val="12"/>
      <color rgb="FF000000"/>
      <name val="微软雅黑 Light"/>
      <charset val="134"/>
    </font>
    <font>
      <b/>
      <sz val="12"/>
      <color rgb="FF000000"/>
      <name val="仿宋_GB2312"/>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lignment vertical="center"/>
    </xf>
    <xf numFmtId="176" fontId="0" fillId="0" borderId="0" xfId="0" applyNumberFormat="1">
      <alignment vertical="center"/>
    </xf>
    <xf numFmtId="10" fontId="0" fillId="0" borderId="0" xfId="0" applyNumberFormat="1">
      <alignment vertical="center"/>
    </xf>
    <xf numFmtId="0" fontId="2"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2" fillId="0" borderId="0" xfId="0" applyNumberFormat="1" applyFont="1" applyBorder="1" applyAlignment="1">
      <alignment horizontal="center" vertical="center"/>
    </xf>
    <xf numFmtId="0" fontId="2" fillId="0" borderId="0" xfId="0" applyFont="1" applyFill="1" applyBorder="1" applyAlignment="1">
      <alignment horizontal="center" vertical="center"/>
    </xf>
    <xf numFmtId="10" fontId="3" fillId="0" borderId="0" xfId="0" applyNumberFormat="1" applyFont="1" applyAlignment="1">
      <alignment horizontal="center" vertical="center"/>
    </xf>
    <xf numFmtId="0" fontId="3" fillId="0" borderId="0" xfId="0" applyFont="1" applyFill="1" applyAlignment="1">
      <alignment horizontal="center" vertical="center"/>
    </xf>
    <xf numFmtId="176"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9"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zoomScale="70" zoomScaleNormal="70" topLeftCell="A24" workbookViewId="0">
      <selection activeCell="W27" sqref="W27"/>
    </sheetView>
  </sheetViews>
  <sheetFormatPr defaultColWidth="9" defaultRowHeight="13.5"/>
  <cols>
    <col min="1" max="1" width="6.61666666666667" customWidth="1"/>
    <col min="2" max="2" width="9.875" customWidth="1"/>
    <col min="3" max="3" width="24.2833333333333" customWidth="1"/>
    <col min="4" max="4" width="10" customWidth="1"/>
    <col min="5" max="5" width="9.99166666666667" customWidth="1"/>
    <col min="6" max="6" width="8.925" customWidth="1"/>
    <col min="7" max="7" width="15.175" customWidth="1"/>
    <col min="8" max="8" width="7.79166666666667" customWidth="1"/>
    <col min="9" max="9" width="13.9666666666667" customWidth="1"/>
    <col min="10" max="10" width="14.8166666666667" style="4" customWidth="1"/>
    <col min="11" max="11" width="15.5333333333333" customWidth="1"/>
    <col min="12" max="12" width="12.3583333333333" customWidth="1"/>
    <col min="13" max="13" width="13.2416666666667" style="5" customWidth="1"/>
    <col min="14" max="14" width="17.6666666666667" style="3" customWidth="1"/>
    <col min="15" max="15" width="14.275" customWidth="1"/>
    <col min="16" max="16" width="14.9916666666667" customWidth="1"/>
    <col min="17" max="17" width="14.275" customWidth="1"/>
    <col min="18" max="18" width="15.1833333333333" customWidth="1"/>
  </cols>
  <sheetData>
    <row r="1" ht="21" spans="1:18">
      <c r="A1" s="6" t="s">
        <v>0</v>
      </c>
      <c r="B1" s="6"/>
      <c r="C1" s="6"/>
      <c r="D1" s="6"/>
      <c r="E1" s="6"/>
      <c r="F1" s="6"/>
      <c r="G1" s="6"/>
      <c r="H1" s="6"/>
      <c r="I1" s="6"/>
      <c r="J1" s="6"/>
      <c r="K1" s="6"/>
      <c r="L1" s="6"/>
      <c r="M1" s="18"/>
      <c r="N1" s="19"/>
      <c r="O1" s="6"/>
      <c r="P1" s="6"/>
      <c r="Q1" s="6"/>
      <c r="R1" s="6"/>
    </row>
    <row r="2" s="1" customFormat="1" ht="18" spans="1:18">
      <c r="A2" s="7" t="s">
        <v>1</v>
      </c>
      <c r="B2" s="7"/>
      <c r="C2" s="7"/>
      <c r="D2" s="8" t="s">
        <v>2</v>
      </c>
      <c r="E2" s="8"/>
      <c r="F2" s="8"/>
      <c r="G2" s="8"/>
      <c r="H2" s="8"/>
      <c r="I2" s="8"/>
      <c r="J2" s="8"/>
      <c r="K2" s="8"/>
      <c r="L2" s="8"/>
      <c r="M2" s="20"/>
      <c r="N2" s="21"/>
      <c r="O2" s="8"/>
      <c r="P2" s="8"/>
      <c r="Q2" s="8"/>
      <c r="R2" s="8"/>
    </row>
    <row r="3" s="2" customFormat="1" ht="31.5" spans="1:18">
      <c r="A3" s="9" t="s">
        <v>3</v>
      </c>
      <c r="B3" s="9" t="s">
        <v>4</v>
      </c>
      <c r="C3" s="9" t="s">
        <v>5</v>
      </c>
      <c r="D3" s="9" t="s">
        <v>6</v>
      </c>
      <c r="E3" s="9" t="s">
        <v>7</v>
      </c>
      <c r="F3" s="9" t="s">
        <v>8</v>
      </c>
      <c r="G3" s="9" t="s">
        <v>9</v>
      </c>
      <c r="H3" s="9" t="s">
        <v>10</v>
      </c>
      <c r="I3" s="9" t="s">
        <v>11</v>
      </c>
      <c r="J3" s="22" t="s">
        <v>12</v>
      </c>
      <c r="K3" s="9" t="s">
        <v>13</v>
      </c>
      <c r="L3" s="9" t="s">
        <v>14</v>
      </c>
      <c r="M3" s="23" t="s">
        <v>15</v>
      </c>
      <c r="N3" s="24" t="s">
        <v>16</v>
      </c>
      <c r="O3" s="22" t="s">
        <v>17</v>
      </c>
      <c r="P3" s="9" t="s">
        <v>18</v>
      </c>
      <c r="Q3" s="9" t="s">
        <v>19</v>
      </c>
      <c r="R3" s="9" t="s">
        <v>20</v>
      </c>
    </row>
    <row r="4" customFormat="1" ht="15.75" spans="1:18">
      <c r="A4" s="9"/>
      <c r="B4" s="9"/>
      <c r="C4" s="9"/>
      <c r="D4" s="9"/>
      <c r="E4" s="9"/>
      <c r="F4" s="9"/>
      <c r="G4" s="9"/>
      <c r="H4" s="9"/>
      <c r="I4" s="9"/>
      <c r="J4" s="25">
        <v>0.3</v>
      </c>
      <c r="K4" s="25">
        <v>0.3</v>
      </c>
      <c r="L4" s="25">
        <v>0.4</v>
      </c>
      <c r="M4" s="23" t="s">
        <v>21</v>
      </c>
      <c r="N4" s="24"/>
      <c r="O4" s="22"/>
      <c r="P4" s="9"/>
      <c r="Q4" s="9"/>
      <c r="R4" s="9"/>
    </row>
    <row r="5" ht="30" customHeight="1" spans="1:18">
      <c r="A5" s="10">
        <v>1</v>
      </c>
      <c r="B5" s="11" t="s">
        <v>22</v>
      </c>
      <c r="C5" s="12" t="s">
        <v>23</v>
      </c>
      <c r="D5" s="10">
        <v>42824</v>
      </c>
      <c r="E5" s="10">
        <v>42800</v>
      </c>
      <c r="F5" s="10">
        <v>300</v>
      </c>
      <c r="G5" s="10">
        <f>E5*F5</f>
        <v>12840000</v>
      </c>
      <c r="H5" s="13">
        <v>0.08</v>
      </c>
      <c r="I5" s="10">
        <f>G5*H5</f>
        <v>1027200</v>
      </c>
      <c r="J5" s="26">
        <f>I5*$J$4</f>
        <v>308160</v>
      </c>
      <c r="K5" s="10">
        <f>I5*$K$4</f>
        <v>308160</v>
      </c>
      <c r="L5" s="10">
        <f>I5*$L$4</f>
        <v>410880</v>
      </c>
      <c r="M5" s="27">
        <v>0.3377</v>
      </c>
      <c r="N5" s="28">
        <f t="shared" ref="N5:N36" si="0">I5*M5</f>
        <v>346885.44</v>
      </c>
      <c r="O5" s="26">
        <f t="shared" ref="O5:Q5" si="1">J5*$M5</f>
        <v>104065.632</v>
      </c>
      <c r="P5" s="26">
        <f t="shared" si="1"/>
        <v>104065.632</v>
      </c>
      <c r="Q5" s="26">
        <f t="shared" si="1"/>
        <v>138754.176</v>
      </c>
      <c r="R5" s="10" t="s">
        <v>24</v>
      </c>
    </row>
    <row r="6" ht="30" customHeight="1" spans="1:18">
      <c r="A6" s="10">
        <v>2</v>
      </c>
      <c r="B6" s="11" t="s">
        <v>25</v>
      </c>
      <c r="C6" s="12" t="s">
        <v>26</v>
      </c>
      <c r="D6" s="10">
        <v>100000</v>
      </c>
      <c r="E6" s="10">
        <v>50000</v>
      </c>
      <c r="F6" s="10">
        <v>300</v>
      </c>
      <c r="G6" s="10">
        <f t="shared" ref="G6:G34" si="2">E6*F6</f>
        <v>15000000</v>
      </c>
      <c r="H6" s="13">
        <v>0.08</v>
      </c>
      <c r="I6" s="10">
        <f t="shared" ref="I6:I36" si="3">G6*H6</f>
        <v>1200000</v>
      </c>
      <c r="J6" s="26">
        <f>I6*$J$4</f>
        <v>360000</v>
      </c>
      <c r="K6" s="10">
        <f t="shared" ref="K6:K36" si="4">I6*$K$4</f>
        <v>360000</v>
      </c>
      <c r="L6" s="10">
        <f t="shared" ref="L6:L36" si="5">I6*$L$4</f>
        <v>480000</v>
      </c>
      <c r="M6" s="27">
        <v>0.3377</v>
      </c>
      <c r="N6" s="28">
        <f t="shared" si="0"/>
        <v>405240</v>
      </c>
      <c r="O6" s="26">
        <f t="shared" ref="O6:Q6" si="6">J6*$M6</f>
        <v>121572</v>
      </c>
      <c r="P6" s="26">
        <f t="shared" si="6"/>
        <v>121572</v>
      </c>
      <c r="Q6" s="26">
        <f t="shared" si="6"/>
        <v>162096</v>
      </c>
      <c r="R6" s="10"/>
    </row>
    <row r="7" ht="30" customHeight="1" spans="1:18">
      <c r="A7" s="10">
        <v>3</v>
      </c>
      <c r="B7" s="11" t="s">
        <v>22</v>
      </c>
      <c r="C7" s="12" t="s">
        <v>27</v>
      </c>
      <c r="D7" s="10">
        <v>33334</v>
      </c>
      <c r="E7" s="10">
        <v>33300</v>
      </c>
      <c r="F7" s="10">
        <v>300</v>
      </c>
      <c r="G7" s="10">
        <f t="shared" si="2"/>
        <v>9990000</v>
      </c>
      <c r="H7" s="13">
        <v>0.08</v>
      </c>
      <c r="I7" s="10">
        <f t="shared" si="3"/>
        <v>799200</v>
      </c>
      <c r="J7" s="26">
        <f t="shared" ref="J6:J19" si="7">I7*$J$4</f>
        <v>239760</v>
      </c>
      <c r="K7" s="10">
        <f t="shared" si="4"/>
        <v>239760</v>
      </c>
      <c r="L7" s="10">
        <f t="shared" si="5"/>
        <v>319680</v>
      </c>
      <c r="M7" s="27">
        <v>0.3377</v>
      </c>
      <c r="N7" s="28">
        <f t="shared" si="0"/>
        <v>269889.84</v>
      </c>
      <c r="O7" s="26">
        <f t="shared" ref="O7:Q7" si="8">J7*$M7</f>
        <v>80966.952</v>
      </c>
      <c r="P7" s="26">
        <f t="shared" si="8"/>
        <v>80966.952</v>
      </c>
      <c r="Q7" s="26">
        <f t="shared" si="8"/>
        <v>107955.936</v>
      </c>
      <c r="R7" s="10"/>
    </row>
    <row r="8" ht="30" customHeight="1" spans="1:18">
      <c r="A8" s="10">
        <v>4</v>
      </c>
      <c r="B8" s="11" t="s">
        <v>25</v>
      </c>
      <c r="C8" s="12" t="s">
        <v>28</v>
      </c>
      <c r="D8" s="10">
        <v>30000</v>
      </c>
      <c r="E8" s="10">
        <v>30000</v>
      </c>
      <c r="F8" s="10">
        <v>300</v>
      </c>
      <c r="G8" s="10">
        <f t="shared" si="2"/>
        <v>9000000</v>
      </c>
      <c r="H8" s="13">
        <v>0.08</v>
      </c>
      <c r="I8" s="10">
        <f t="shared" si="3"/>
        <v>720000</v>
      </c>
      <c r="J8" s="26">
        <f t="shared" si="7"/>
        <v>216000</v>
      </c>
      <c r="K8" s="10">
        <f t="shared" si="4"/>
        <v>216000</v>
      </c>
      <c r="L8" s="10">
        <f t="shared" si="5"/>
        <v>288000</v>
      </c>
      <c r="M8" s="27">
        <v>0.3377</v>
      </c>
      <c r="N8" s="28">
        <f t="shared" si="0"/>
        <v>243144</v>
      </c>
      <c r="O8" s="26">
        <f t="shared" ref="O8:Q8" si="9">J8*$M8</f>
        <v>72943.2</v>
      </c>
      <c r="P8" s="26">
        <f t="shared" si="9"/>
        <v>72943.2</v>
      </c>
      <c r="Q8" s="26">
        <f t="shared" si="9"/>
        <v>97257.6</v>
      </c>
      <c r="R8" s="10"/>
    </row>
    <row r="9" ht="30" customHeight="1" spans="1:18">
      <c r="A9" s="10">
        <v>5</v>
      </c>
      <c r="B9" s="11" t="s">
        <v>22</v>
      </c>
      <c r="C9" s="12" t="s">
        <v>29</v>
      </c>
      <c r="D9" s="10">
        <v>17000</v>
      </c>
      <c r="E9" s="10">
        <v>17000</v>
      </c>
      <c r="F9" s="10">
        <v>300</v>
      </c>
      <c r="G9" s="10">
        <f t="shared" si="2"/>
        <v>5100000</v>
      </c>
      <c r="H9" s="13">
        <v>0.08</v>
      </c>
      <c r="I9" s="10">
        <f t="shared" si="3"/>
        <v>408000</v>
      </c>
      <c r="J9" s="26">
        <f t="shared" si="7"/>
        <v>122400</v>
      </c>
      <c r="K9" s="10">
        <f t="shared" si="4"/>
        <v>122400</v>
      </c>
      <c r="L9" s="10">
        <f t="shared" si="5"/>
        <v>163200</v>
      </c>
      <c r="M9" s="27">
        <v>0.3377</v>
      </c>
      <c r="N9" s="28">
        <f t="shared" si="0"/>
        <v>137781.6</v>
      </c>
      <c r="O9" s="26">
        <f t="shared" ref="O9:Q9" si="10">J9*$M9</f>
        <v>41334.48</v>
      </c>
      <c r="P9" s="26">
        <f t="shared" si="10"/>
        <v>41334.48</v>
      </c>
      <c r="Q9" s="26">
        <f t="shared" si="10"/>
        <v>55112.64</v>
      </c>
      <c r="R9" s="10"/>
    </row>
    <row r="10" ht="30" customHeight="1" spans="1:18">
      <c r="A10" s="10">
        <v>6</v>
      </c>
      <c r="B10" s="11" t="s">
        <v>25</v>
      </c>
      <c r="C10" s="12" t="s">
        <v>30</v>
      </c>
      <c r="D10" s="10">
        <v>750</v>
      </c>
      <c r="E10" s="10">
        <v>750</v>
      </c>
      <c r="F10" s="10">
        <v>300</v>
      </c>
      <c r="G10" s="10">
        <f t="shared" si="2"/>
        <v>225000</v>
      </c>
      <c r="H10" s="13">
        <v>0.08</v>
      </c>
      <c r="I10" s="10">
        <f t="shared" si="3"/>
        <v>18000</v>
      </c>
      <c r="J10" s="26">
        <f t="shared" si="7"/>
        <v>5400</v>
      </c>
      <c r="K10" s="10">
        <f t="shared" si="4"/>
        <v>5400</v>
      </c>
      <c r="L10" s="10">
        <f t="shared" si="5"/>
        <v>7200</v>
      </c>
      <c r="M10" s="27">
        <v>0.3377</v>
      </c>
      <c r="N10" s="28">
        <f t="shared" si="0"/>
        <v>6078.6</v>
      </c>
      <c r="O10" s="26">
        <f t="shared" ref="O10:Q10" si="11">J10*$M10</f>
        <v>1823.58</v>
      </c>
      <c r="P10" s="26">
        <f t="shared" si="11"/>
        <v>1823.58</v>
      </c>
      <c r="Q10" s="26">
        <f t="shared" si="11"/>
        <v>2431.44</v>
      </c>
      <c r="R10" s="10"/>
    </row>
    <row r="11" ht="30" customHeight="1" spans="1:18">
      <c r="A11" s="10">
        <v>7</v>
      </c>
      <c r="B11" s="10" t="s">
        <v>25</v>
      </c>
      <c r="C11" s="12" t="s">
        <v>31</v>
      </c>
      <c r="D11" s="10">
        <v>600</v>
      </c>
      <c r="E11" s="10">
        <v>600</v>
      </c>
      <c r="F11" s="10">
        <v>300</v>
      </c>
      <c r="G11" s="10">
        <f t="shared" si="2"/>
        <v>180000</v>
      </c>
      <c r="H11" s="13">
        <v>0.08</v>
      </c>
      <c r="I11" s="10">
        <f t="shared" si="3"/>
        <v>14400</v>
      </c>
      <c r="J11" s="26">
        <f t="shared" si="7"/>
        <v>4320</v>
      </c>
      <c r="K11" s="10">
        <f t="shared" si="4"/>
        <v>4320</v>
      </c>
      <c r="L11" s="10">
        <f t="shared" si="5"/>
        <v>5760</v>
      </c>
      <c r="M11" s="27">
        <v>0.3377</v>
      </c>
      <c r="N11" s="28">
        <f t="shared" si="0"/>
        <v>4862.88</v>
      </c>
      <c r="O11" s="26">
        <f t="shared" ref="O11:Q11" si="12">J11*$M11</f>
        <v>1458.864</v>
      </c>
      <c r="P11" s="26">
        <f t="shared" si="12"/>
        <v>1458.864</v>
      </c>
      <c r="Q11" s="26">
        <f t="shared" si="12"/>
        <v>1945.152</v>
      </c>
      <c r="R11" s="10"/>
    </row>
    <row r="12" ht="30" customHeight="1" spans="1:18">
      <c r="A12" s="10">
        <v>8</v>
      </c>
      <c r="B12" s="10" t="s">
        <v>25</v>
      </c>
      <c r="C12" s="12" t="s">
        <v>32</v>
      </c>
      <c r="D12" s="10">
        <v>2500</v>
      </c>
      <c r="E12" s="10">
        <v>2500</v>
      </c>
      <c r="F12" s="10">
        <v>300</v>
      </c>
      <c r="G12" s="10">
        <f t="shared" si="2"/>
        <v>750000</v>
      </c>
      <c r="H12" s="13">
        <v>0.08</v>
      </c>
      <c r="I12" s="10">
        <f t="shared" si="3"/>
        <v>60000</v>
      </c>
      <c r="J12" s="26">
        <f t="shared" si="7"/>
        <v>18000</v>
      </c>
      <c r="K12" s="10">
        <f t="shared" si="4"/>
        <v>18000</v>
      </c>
      <c r="L12" s="10">
        <f t="shared" si="5"/>
        <v>24000</v>
      </c>
      <c r="M12" s="27">
        <v>0.3377</v>
      </c>
      <c r="N12" s="28">
        <f t="shared" si="0"/>
        <v>20262</v>
      </c>
      <c r="O12" s="26">
        <f t="shared" ref="O12:Q12" si="13">J12*$M12</f>
        <v>6078.6</v>
      </c>
      <c r="P12" s="26">
        <f t="shared" si="13"/>
        <v>6078.6</v>
      </c>
      <c r="Q12" s="26">
        <f t="shared" si="13"/>
        <v>8104.8</v>
      </c>
      <c r="R12" s="10"/>
    </row>
    <row r="13" ht="30" customHeight="1" spans="1:18">
      <c r="A13" s="10">
        <v>9</v>
      </c>
      <c r="B13" s="10" t="s">
        <v>25</v>
      </c>
      <c r="C13" s="12" t="s">
        <v>33</v>
      </c>
      <c r="D13" s="10">
        <v>1200</v>
      </c>
      <c r="E13" s="10">
        <v>1200</v>
      </c>
      <c r="F13" s="10">
        <v>300</v>
      </c>
      <c r="G13" s="10">
        <f t="shared" si="2"/>
        <v>360000</v>
      </c>
      <c r="H13" s="13">
        <v>0.08</v>
      </c>
      <c r="I13" s="10">
        <f t="shared" si="3"/>
        <v>28800</v>
      </c>
      <c r="J13" s="26">
        <f t="shared" si="7"/>
        <v>8640</v>
      </c>
      <c r="K13" s="10">
        <f t="shared" si="4"/>
        <v>8640</v>
      </c>
      <c r="L13" s="10">
        <f t="shared" si="5"/>
        <v>11520</v>
      </c>
      <c r="M13" s="27">
        <v>0.3377</v>
      </c>
      <c r="N13" s="28">
        <f t="shared" si="0"/>
        <v>9725.76</v>
      </c>
      <c r="O13" s="26">
        <f t="shared" ref="O13:Q13" si="14">J13*$M13</f>
        <v>2917.728</v>
      </c>
      <c r="P13" s="26">
        <f t="shared" si="14"/>
        <v>2917.728</v>
      </c>
      <c r="Q13" s="26">
        <f t="shared" si="14"/>
        <v>3890.304</v>
      </c>
      <c r="R13" s="10"/>
    </row>
    <row r="14" ht="30" customHeight="1" spans="1:18">
      <c r="A14" s="10">
        <v>10</v>
      </c>
      <c r="B14" s="10" t="s">
        <v>25</v>
      </c>
      <c r="C14" s="12" t="s">
        <v>34</v>
      </c>
      <c r="D14" s="10">
        <v>450</v>
      </c>
      <c r="E14" s="10">
        <v>450</v>
      </c>
      <c r="F14" s="10">
        <v>300</v>
      </c>
      <c r="G14" s="10">
        <f t="shared" si="2"/>
        <v>135000</v>
      </c>
      <c r="H14" s="13">
        <v>0.08</v>
      </c>
      <c r="I14" s="10">
        <f t="shared" si="3"/>
        <v>10800</v>
      </c>
      <c r="J14" s="26">
        <f t="shared" si="7"/>
        <v>3240</v>
      </c>
      <c r="K14" s="10">
        <f t="shared" si="4"/>
        <v>3240</v>
      </c>
      <c r="L14" s="10">
        <f t="shared" si="5"/>
        <v>4320</v>
      </c>
      <c r="M14" s="27">
        <v>0.3377</v>
      </c>
      <c r="N14" s="28">
        <f t="shared" si="0"/>
        <v>3647.16</v>
      </c>
      <c r="O14" s="26">
        <f t="shared" ref="O14:Q14" si="15">J14*$M14</f>
        <v>1094.148</v>
      </c>
      <c r="P14" s="26">
        <f t="shared" si="15"/>
        <v>1094.148</v>
      </c>
      <c r="Q14" s="26">
        <f t="shared" si="15"/>
        <v>1458.864</v>
      </c>
      <c r="R14" s="10"/>
    </row>
    <row r="15" ht="30" customHeight="1" spans="1:18">
      <c r="A15" s="10">
        <v>11</v>
      </c>
      <c r="B15" s="10" t="s">
        <v>25</v>
      </c>
      <c r="C15" s="12" t="s">
        <v>35</v>
      </c>
      <c r="D15" s="10">
        <v>400</v>
      </c>
      <c r="E15" s="10">
        <v>400</v>
      </c>
      <c r="F15" s="10">
        <v>300</v>
      </c>
      <c r="G15" s="10">
        <f t="shared" si="2"/>
        <v>120000</v>
      </c>
      <c r="H15" s="13">
        <v>0.08</v>
      </c>
      <c r="I15" s="10">
        <f t="shared" si="3"/>
        <v>9600</v>
      </c>
      <c r="J15" s="26">
        <f t="shared" si="7"/>
        <v>2880</v>
      </c>
      <c r="K15" s="10">
        <f t="shared" si="4"/>
        <v>2880</v>
      </c>
      <c r="L15" s="10">
        <f t="shared" si="5"/>
        <v>3840</v>
      </c>
      <c r="M15" s="27">
        <v>0.3377</v>
      </c>
      <c r="N15" s="28">
        <f t="shared" si="0"/>
        <v>3241.92</v>
      </c>
      <c r="O15" s="26">
        <f t="shared" ref="O15:Q15" si="16">J15*$M15</f>
        <v>972.576</v>
      </c>
      <c r="P15" s="26">
        <f t="shared" si="16"/>
        <v>972.576</v>
      </c>
      <c r="Q15" s="26">
        <f t="shared" si="16"/>
        <v>1296.768</v>
      </c>
      <c r="R15" s="10"/>
    </row>
    <row r="16" ht="30" customHeight="1" spans="1:18">
      <c r="A16" s="10">
        <v>12</v>
      </c>
      <c r="B16" s="10" t="s">
        <v>25</v>
      </c>
      <c r="C16" s="12" t="s">
        <v>36</v>
      </c>
      <c r="D16" s="10">
        <v>520</v>
      </c>
      <c r="E16" s="10">
        <v>520</v>
      </c>
      <c r="F16" s="10">
        <v>300</v>
      </c>
      <c r="G16" s="10">
        <f t="shared" si="2"/>
        <v>156000</v>
      </c>
      <c r="H16" s="13">
        <v>0.08</v>
      </c>
      <c r="I16" s="10">
        <f t="shared" si="3"/>
        <v>12480</v>
      </c>
      <c r="J16" s="26">
        <f t="shared" si="7"/>
        <v>3744</v>
      </c>
      <c r="K16" s="10">
        <f t="shared" si="4"/>
        <v>3744</v>
      </c>
      <c r="L16" s="10">
        <f t="shared" si="5"/>
        <v>4992</v>
      </c>
      <c r="M16" s="27">
        <v>0.3377</v>
      </c>
      <c r="N16" s="28">
        <f t="shared" si="0"/>
        <v>4214.496</v>
      </c>
      <c r="O16" s="26">
        <f t="shared" ref="O16:Q16" si="17">J16*$M16</f>
        <v>1264.3488</v>
      </c>
      <c r="P16" s="26">
        <f t="shared" si="17"/>
        <v>1264.3488</v>
      </c>
      <c r="Q16" s="26">
        <f t="shared" si="17"/>
        <v>1685.7984</v>
      </c>
      <c r="R16" s="10"/>
    </row>
    <row r="17" ht="30" customHeight="1" spans="1:18">
      <c r="A17" s="10">
        <v>13</v>
      </c>
      <c r="B17" s="10" t="s">
        <v>25</v>
      </c>
      <c r="C17" s="12" t="s">
        <v>37</v>
      </c>
      <c r="D17" s="10">
        <v>160</v>
      </c>
      <c r="E17" s="10">
        <v>160</v>
      </c>
      <c r="F17" s="10">
        <v>300</v>
      </c>
      <c r="G17" s="10">
        <f t="shared" si="2"/>
        <v>48000</v>
      </c>
      <c r="H17" s="13">
        <v>0.08</v>
      </c>
      <c r="I17" s="10">
        <f t="shared" si="3"/>
        <v>3840</v>
      </c>
      <c r="J17" s="26">
        <f t="shared" si="7"/>
        <v>1152</v>
      </c>
      <c r="K17" s="10">
        <f t="shared" si="4"/>
        <v>1152</v>
      </c>
      <c r="L17" s="10">
        <f t="shared" si="5"/>
        <v>1536</v>
      </c>
      <c r="M17" s="27">
        <v>0.3377</v>
      </c>
      <c r="N17" s="28">
        <f t="shared" si="0"/>
        <v>1296.768</v>
      </c>
      <c r="O17" s="26">
        <f t="shared" ref="O17:Q17" si="18">J17*$M17</f>
        <v>389.0304</v>
      </c>
      <c r="P17" s="26">
        <f t="shared" si="18"/>
        <v>389.0304</v>
      </c>
      <c r="Q17" s="26">
        <f t="shared" si="18"/>
        <v>518.7072</v>
      </c>
      <c r="R17" s="10"/>
    </row>
    <row r="18" ht="30" customHeight="1" spans="1:18">
      <c r="A18" s="10">
        <v>14</v>
      </c>
      <c r="B18" s="10" t="s">
        <v>25</v>
      </c>
      <c r="C18" s="12" t="s">
        <v>38</v>
      </c>
      <c r="D18" s="10">
        <v>2500</v>
      </c>
      <c r="E18" s="10">
        <v>2500</v>
      </c>
      <c r="F18" s="10">
        <v>300</v>
      </c>
      <c r="G18" s="10">
        <f t="shared" si="2"/>
        <v>750000</v>
      </c>
      <c r="H18" s="13">
        <v>0.08</v>
      </c>
      <c r="I18" s="10">
        <f t="shared" si="3"/>
        <v>60000</v>
      </c>
      <c r="J18" s="26">
        <f t="shared" si="7"/>
        <v>18000</v>
      </c>
      <c r="K18" s="10">
        <f t="shared" si="4"/>
        <v>18000</v>
      </c>
      <c r="L18" s="10">
        <f t="shared" si="5"/>
        <v>24000</v>
      </c>
      <c r="M18" s="27">
        <v>0.3377</v>
      </c>
      <c r="N18" s="28">
        <f t="shared" si="0"/>
        <v>20262</v>
      </c>
      <c r="O18" s="26">
        <f t="shared" ref="O18:Q18" si="19">J18*$M18</f>
        <v>6078.6</v>
      </c>
      <c r="P18" s="26">
        <f t="shared" si="19"/>
        <v>6078.6</v>
      </c>
      <c r="Q18" s="26">
        <f t="shared" si="19"/>
        <v>8104.8</v>
      </c>
      <c r="R18" s="10"/>
    </row>
    <row r="19" ht="30" customHeight="1" spans="1:18">
      <c r="A19" s="10">
        <v>15</v>
      </c>
      <c r="B19" s="10" t="s">
        <v>25</v>
      </c>
      <c r="C19" s="12" t="s">
        <v>39</v>
      </c>
      <c r="D19" s="10">
        <v>4500</v>
      </c>
      <c r="E19" s="10">
        <v>4500</v>
      </c>
      <c r="F19" s="10">
        <v>300</v>
      </c>
      <c r="G19" s="10">
        <f t="shared" si="2"/>
        <v>1350000</v>
      </c>
      <c r="H19" s="13">
        <v>0.08</v>
      </c>
      <c r="I19" s="10">
        <f t="shared" si="3"/>
        <v>108000</v>
      </c>
      <c r="J19" s="26">
        <f t="shared" si="7"/>
        <v>32400</v>
      </c>
      <c r="K19" s="10">
        <f t="shared" si="4"/>
        <v>32400</v>
      </c>
      <c r="L19" s="10">
        <f t="shared" si="5"/>
        <v>43200</v>
      </c>
      <c r="M19" s="27">
        <v>0.3377</v>
      </c>
      <c r="N19" s="28">
        <f t="shared" si="0"/>
        <v>36471.6</v>
      </c>
      <c r="O19" s="26">
        <f t="shared" ref="O19:Q19" si="20">J19*$M19</f>
        <v>10941.48</v>
      </c>
      <c r="P19" s="26">
        <f t="shared" si="20"/>
        <v>10941.48</v>
      </c>
      <c r="Q19" s="26">
        <f t="shared" si="20"/>
        <v>14588.64</v>
      </c>
      <c r="R19" s="10"/>
    </row>
    <row r="20" ht="30" customHeight="1" spans="1:18">
      <c r="A20" s="10">
        <v>16</v>
      </c>
      <c r="B20" s="10" t="s">
        <v>25</v>
      </c>
      <c r="C20" s="12" t="s">
        <v>40</v>
      </c>
      <c r="D20" s="10">
        <v>10000</v>
      </c>
      <c r="E20" s="10">
        <v>10000</v>
      </c>
      <c r="F20" s="10">
        <v>300</v>
      </c>
      <c r="G20" s="10">
        <f t="shared" si="2"/>
        <v>3000000</v>
      </c>
      <c r="H20" s="13">
        <v>0.08</v>
      </c>
      <c r="I20" s="10">
        <f t="shared" si="3"/>
        <v>240000</v>
      </c>
      <c r="J20" s="26">
        <f t="shared" ref="J20:J36" si="21">I20*$J$4</f>
        <v>72000</v>
      </c>
      <c r="K20" s="10">
        <f t="shared" si="4"/>
        <v>72000</v>
      </c>
      <c r="L20" s="10">
        <f t="shared" si="5"/>
        <v>96000</v>
      </c>
      <c r="M20" s="27">
        <v>0.3377</v>
      </c>
      <c r="N20" s="28">
        <f t="shared" si="0"/>
        <v>81048</v>
      </c>
      <c r="O20" s="26">
        <f t="shared" ref="O20:Q20" si="22">J20*$M20</f>
        <v>24314.4</v>
      </c>
      <c r="P20" s="26">
        <f t="shared" si="22"/>
        <v>24314.4</v>
      </c>
      <c r="Q20" s="26">
        <f t="shared" si="22"/>
        <v>32419.2</v>
      </c>
      <c r="R20" s="10"/>
    </row>
    <row r="21" ht="30" customHeight="1" spans="1:18">
      <c r="A21" s="10">
        <v>17</v>
      </c>
      <c r="B21" s="10" t="s">
        <v>25</v>
      </c>
      <c r="C21" s="12" t="s">
        <v>41</v>
      </c>
      <c r="D21" s="10">
        <v>36000</v>
      </c>
      <c r="E21" s="10">
        <v>36000</v>
      </c>
      <c r="F21" s="10">
        <v>300</v>
      </c>
      <c r="G21" s="10">
        <f t="shared" si="2"/>
        <v>10800000</v>
      </c>
      <c r="H21" s="13">
        <v>0.08</v>
      </c>
      <c r="I21" s="10">
        <f t="shared" si="3"/>
        <v>864000</v>
      </c>
      <c r="J21" s="26">
        <f t="shared" si="21"/>
        <v>259200</v>
      </c>
      <c r="K21" s="10">
        <f t="shared" si="4"/>
        <v>259200</v>
      </c>
      <c r="L21" s="10">
        <f t="shared" si="5"/>
        <v>345600</v>
      </c>
      <c r="M21" s="27">
        <v>0.3377</v>
      </c>
      <c r="N21" s="28">
        <f t="shared" si="0"/>
        <v>291772.8</v>
      </c>
      <c r="O21" s="26">
        <f t="shared" ref="O21:Q21" si="23">J21*$M21</f>
        <v>87531.84</v>
      </c>
      <c r="P21" s="26">
        <f t="shared" si="23"/>
        <v>87531.84</v>
      </c>
      <c r="Q21" s="26">
        <f t="shared" si="23"/>
        <v>116709.12</v>
      </c>
      <c r="R21" s="10"/>
    </row>
    <row r="22" ht="30" customHeight="1" spans="1:18">
      <c r="A22" s="10">
        <v>18</v>
      </c>
      <c r="B22" s="10" t="s">
        <v>25</v>
      </c>
      <c r="C22" s="12" t="s">
        <v>42</v>
      </c>
      <c r="D22" s="10">
        <v>5500</v>
      </c>
      <c r="E22" s="10">
        <v>5500</v>
      </c>
      <c r="F22" s="10">
        <v>300</v>
      </c>
      <c r="G22" s="10">
        <f t="shared" si="2"/>
        <v>1650000</v>
      </c>
      <c r="H22" s="13">
        <v>0.08</v>
      </c>
      <c r="I22" s="10">
        <f t="shared" si="3"/>
        <v>132000</v>
      </c>
      <c r="J22" s="26">
        <f t="shared" si="21"/>
        <v>39600</v>
      </c>
      <c r="K22" s="10">
        <f t="shared" si="4"/>
        <v>39600</v>
      </c>
      <c r="L22" s="10">
        <f t="shared" si="5"/>
        <v>52800</v>
      </c>
      <c r="M22" s="27">
        <v>0.3377</v>
      </c>
      <c r="N22" s="28">
        <f t="shared" si="0"/>
        <v>44576.4</v>
      </c>
      <c r="O22" s="26">
        <f t="shared" ref="O22:Q22" si="24">J22*$M22</f>
        <v>13372.92</v>
      </c>
      <c r="P22" s="26">
        <f t="shared" si="24"/>
        <v>13372.92</v>
      </c>
      <c r="Q22" s="26">
        <f t="shared" si="24"/>
        <v>17830.56</v>
      </c>
      <c r="R22" s="10"/>
    </row>
    <row r="23" ht="30" customHeight="1" spans="1:18">
      <c r="A23" s="10">
        <v>19</v>
      </c>
      <c r="B23" s="10" t="s">
        <v>25</v>
      </c>
      <c r="C23" s="12" t="s">
        <v>43</v>
      </c>
      <c r="D23" s="10">
        <v>1600</v>
      </c>
      <c r="E23" s="10">
        <v>1600</v>
      </c>
      <c r="F23" s="10">
        <v>300</v>
      </c>
      <c r="G23" s="10">
        <f t="shared" si="2"/>
        <v>480000</v>
      </c>
      <c r="H23" s="13">
        <v>0.08</v>
      </c>
      <c r="I23" s="10">
        <f t="shared" si="3"/>
        <v>38400</v>
      </c>
      <c r="J23" s="26">
        <f t="shared" si="21"/>
        <v>11520</v>
      </c>
      <c r="K23" s="10">
        <f t="shared" si="4"/>
        <v>11520</v>
      </c>
      <c r="L23" s="10">
        <f t="shared" si="5"/>
        <v>15360</v>
      </c>
      <c r="M23" s="27">
        <v>0.3377</v>
      </c>
      <c r="N23" s="28">
        <f t="shared" si="0"/>
        <v>12967.68</v>
      </c>
      <c r="O23" s="26">
        <f t="shared" ref="O23:Q23" si="25">J23*$M23</f>
        <v>3890.304</v>
      </c>
      <c r="P23" s="26">
        <f t="shared" si="25"/>
        <v>3890.304</v>
      </c>
      <c r="Q23" s="26">
        <f t="shared" si="25"/>
        <v>5187.072</v>
      </c>
      <c r="R23" s="10"/>
    </row>
    <row r="24" ht="30" customHeight="1" spans="1:18">
      <c r="A24" s="10">
        <v>20</v>
      </c>
      <c r="B24" s="10" t="s">
        <v>25</v>
      </c>
      <c r="C24" s="12" t="s">
        <v>44</v>
      </c>
      <c r="D24" s="10">
        <v>4000</v>
      </c>
      <c r="E24" s="10">
        <v>4000</v>
      </c>
      <c r="F24" s="10">
        <v>300</v>
      </c>
      <c r="G24" s="10">
        <f t="shared" si="2"/>
        <v>1200000</v>
      </c>
      <c r="H24" s="13">
        <v>0.08</v>
      </c>
      <c r="I24" s="10">
        <f t="shared" si="3"/>
        <v>96000</v>
      </c>
      <c r="J24" s="26">
        <f t="shared" si="21"/>
        <v>28800</v>
      </c>
      <c r="K24" s="10">
        <f t="shared" si="4"/>
        <v>28800</v>
      </c>
      <c r="L24" s="10">
        <f t="shared" si="5"/>
        <v>38400</v>
      </c>
      <c r="M24" s="27">
        <v>0.3377</v>
      </c>
      <c r="N24" s="28">
        <f t="shared" si="0"/>
        <v>32419.2</v>
      </c>
      <c r="O24" s="26">
        <f t="shared" ref="O24:Q24" si="26">J24*$M24</f>
        <v>9725.76</v>
      </c>
      <c r="P24" s="26">
        <f t="shared" si="26"/>
        <v>9725.76</v>
      </c>
      <c r="Q24" s="26">
        <f t="shared" si="26"/>
        <v>12967.68</v>
      </c>
      <c r="R24" s="10"/>
    </row>
    <row r="25" ht="30" customHeight="1" spans="1:18">
      <c r="A25" s="10">
        <v>21</v>
      </c>
      <c r="B25" s="10" t="s">
        <v>25</v>
      </c>
      <c r="C25" s="12" t="s">
        <v>45</v>
      </c>
      <c r="D25" s="10">
        <v>1500</v>
      </c>
      <c r="E25" s="10">
        <v>1500</v>
      </c>
      <c r="F25" s="10">
        <v>300</v>
      </c>
      <c r="G25" s="10">
        <f t="shared" si="2"/>
        <v>450000</v>
      </c>
      <c r="H25" s="13">
        <v>0.08</v>
      </c>
      <c r="I25" s="10">
        <f t="shared" si="3"/>
        <v>36000</v>
      </c>
      <c r="J25" s="26">
        <f t="shared" si="21"/>
        <v>10800</v>
      </c>
      <c r="K25" s="10">
        <f t="shared" si="4"/>
        <v>10800</v>
      </c>
      <c r="L25" s="10">
        <f t="shared" si="5"/>
        <v>14400</v>
      </c>
      <c r="M25" s="27">
        <v>0.3377</v>
      </c>
      <c r="N25" s="28">
        <f t="shared" si="0"/>
        <v>12157.2</v>
      </c>
      <c r="O25" s="26">
        <f t="shared" ref="O25:Q25" si="27">J25*$M25</f>
        <v>3647.16</v>
      </c>
      <c r="P25" s="26">
        <f t="shared" si="27"/>
        <v>3647.16</v>
      </c>
      <c r="Q25" s="26">
        <f t="shared" si="27"/>
        <v>4862.88</v>
      </c>
      <c r="R25" s="10"/>
    </row>
    <row r="26" ht="30" customHeight="1" spans="1:18">
      <c r="A26" s="10">
        <v>22</v>
      </c>
      <c r="B26" s="10" t="s">
        <v>25</v>
      </c>
      <c r="C26" s="12" t="s">
        <v>46</v>
      </c>
      <c r="D26" s="10">
        <v>20000</v>
      </c>
      <c r="E26" s="10">
        <v>20000</v>
      </c>
      <c r="F26" s="10">
        <v>300</v>
      </c>
      <c r="G26" s="10">
        <f t="shared" si="2"/>
        <v>6000000</v>
      </c>
      <c r="H26" s="13">
        <v>0.08</v>
      </c>
      <c r="I26" s="10">
        <f t="shared" si="3"/>
        <v>480000</v>
      </c>
      <c r="J26" s="26">
        <f t="shared" si="21"/>
        <v>144000</v>
      </c>
      <c r="K26" s="10">
        <f t="shared" si="4"/>
        <v>144000</v>
      </c>
      <c r="L26" s="10">
        <f t="shared" si="5"/>
        <v>192000</v>
      </c>
      <c r="M26" s="27">
        <v>0.3377</v>
      </c>
      <c r="N26" s="28">
        <f t="shared" si="0"/>
        <v>162096</v>
      </c>
      <c r="O26" s="26">
        <f t="shared" ref="O26:Q26" si="28">J26*$M26</f>
        <v>48628.8</v>
      </c>
      <c r="P26" s="26">
        <f t="shared" si="28"/>
        <v>48628.8</v>
      </c>
      <c r="Q26" s="26">
        <f t="shared" si="28"/>
        <v>64838.4</v>
      </c>
      <c r="R26" s="10"/>
    </row>
    <row r="27" ht="30" customHeight="1" spans="1:18">
      <c r="A27" s="10">
        <v>23</v>
      </c>
      <c r="B27" s="10" t="s">
        <v>25</v>
      </c>
      <c r="C27" s="12" t="s">
        <v>47</v>
      </c>
      <c r="D27" s="10">
        <v>600</v>
      </c>
      <c r="E27" s="10">
        <v>600</v>
      </c>
      <c r="F27" s="10">
        <v>300</v>
      </c>
      <c r="G27" s="10">
        <f t="shared" si="2"/>
        <v>180000</v>
      </c>
      <c r="H27" s="13">
        <v>0.08</v>
      </c>
      <c r="I27" s="10">
        <f t="shared" si="3"/>
        <v>14400</v>
      </c>
      <c r="J27" s="26">
        <f t="shared" si="21"/>
        <v>4320</v>
      </c>
      <c r="K27" s="10">
        <f t="shared" si="4"/>
        <v>4320</v>
      </c>
      <c r="L27" s="10">
        <f t="shared" si="5"/>
        <v>5760</v>
      </c>
      <c r="M27" s="27">
        <v>0.3377</v>
      </c>
      <c r="N27" s="28">
        <f t="shared" si="0"/>
        <v>4862.88</v>
      </c>
      <c r="O27" s="26">
        <f t="shared" ref="O27:Q27" si="29">J27*$M27</f>
        <v>1458.864</v>
      </c>
      <c r="P27" s="26">
        <f t="shared" si="29"/>
        <v>1458.864</v>
      </c>
      <c r="Q27" s="26">
        <f t="shared" si="29"/>
        <v>1945.152</v>
      </c>
      <c r="R27" s="10"/>
    </row>
    <row r="28" ht="30" customHeight="1" spans="1:18">
      <c r="A28" s="10">
        <v>24</v>
      </c>
      <c r="B28" s="10" t="s">
        <v>25</v>
      </c>
      <c r="C28" s="12" t="s">
        <v>48</v>
      </c>
      <c r="D28" s="10">
        <v>5000</v>
      </c>
      <c r="E28" s="10">
        <v>5000</v>
      </c>
      <c r="F28" s="10">
        <v>300</v>
      </c>
      <c r="G28" s="10">
        <f t="shared" si="2"/>
        <v>1500000</v>
      </c>
      <c r="H28" s="13">
        <v>0.08</v>
      </c>
      <c r="I28" s="10">
        <f t="shared" si="3"/>
        <v>120000</v>
      </c>
      <c r="J28" s="26">
        <f t="shared" si="21"/>
        <v>36000</v>
      </c>
      <c r="K28" s="10">
        <f t="shared" si="4"/>
        <v>36000</v>
      </c>
      <c r="L28" s="10">
        <f t="shared" si="5"/>
        <v>48000</v>
      </c>
      <c r="M28" s="27">
        <v>0.3377</v>
      </c>
      <c r="N28" s="28">
        <f t="shared" si="0"/>
        <v>40524</v>
      </c>
      <c r="O28" s="26">
        <f t="shared" ref="O28:Q28" si="30">J28*$M28</f>
        <v>12157.2</v>
      </c>
      <c r="P28" s="26">
        <f t="shared" si="30"/>
        <v>12157.2</v>
      </c>
      <c r="Q28" s="26">
        <f t="shared" si="30"/>
        <v>16209.6</v>
      </c>
      <c r="R28" s="10"/>
    </row>
    <row r="29" ht="30" customHeight="1" spans="1:18">
      <c r="A29" s="10">
        <v>25</v>
      </c>
      <c r="B29" s="10" t="s">
        <v>25</v>
      </c>
      <c r="C29" s="12" t="s">
        <v>49</v>
      </c>
      <c r="D29" s="10">
        <v>2000</v>
      </c>
      <c r="E29" s="10">
        <v>2000</v>
      </c>
      <c r="F29" s="10">
        <v>300</v>
      </c>
      <c r="G29" s="10">
        <f t="shared" si="2"/>
        <v>600000</v>
      </c>
      <c r="H29" s="13">
        <v>0.08</v>
      </c>
      <c r="I29" s="10">
        <f t="shared" si="3"/>
        <v>48000</v>
      </c>
      <c r="J29" s="26">
        <f t="shared" si="21"/>
        <v>14400</v>
      </c>
      <c r="K29" s="10">
        <f t="shared" si="4"/>
        <v>14400</v>
      </c>
      <c r="L29" s="10">
        <f t="shared" si="5"/>
        <v>19200</v>
      </c>
      <c r="M29" s="27">
        <v>0.3377</v>
      </c>
      <c r="N29" s="28">
        <f t="shared" si="0"/>
        <v>16209.6</v>
      </c>
      <c r="O29" s="26">
        <f t="shared" ref="O29:Q29" si="31">J29*$M29</f>
        <v>4862.88</v>
      </c>
      <c r="P29" s="26">
        <f t="shared" si="31"/>
        <v>4862.88</v>
      </c>
      <c r="Q29" s="26">
        <f t="shared" si="31"/>
        <v>6483.84</v>
      </c>
      <c r="R29" s="10"/>
    </row>
    <row r="30" ht="30" customHeight="1" spans="1:18">
      <c r="A30" s="10">
        <v>26</v>
      </c>
      <c r="B30" s="10" t="s">
        <v>25</v>
      </c>
      <c r="C30" s="12" t="s">
        <v>50</v>
      </c>
      <c r="D30" s="10">
        <v>1000</v>
      </c>
      <c r="E30" s="10">
        <v>1000</v>
      </c>
      <c r="F30" s="10">
        <v>300</v>
      </c>
      <c r="G30" s="10">
        <f t="shared" si="2"/>
        <v>300000</v>
      </c>
      <c r="H30" s="13">
        <v>0.08</v>
      </c>
      <c r="I30" s="10">
        <f t="shared" si="3"/>
        <v>24000</v>
      </c>
      <c r="J30" s="26">
        <f t="shared" si="21"/>
        <v>7200</v>
      </c>
      <c r="K30" s="10">
        <f t="shared" si="4"/>
        <v>7200</v>
      </c>
      <c r="L30" s="10">
        <f t="shared" si="5"/>
        <v>9600</v>
      </c>
      <c r="M30" s="27">
        <v>0.3377</v>
      </c>
      <c r="N30" s="28">
        <f t="shared" si="0"/>
        <v>8104.8</v>
      </c>
      <c r="O30" s="26">
        <f t="shared" ref="O30:Q30" si="32">J30*$M30</f>
        <v>2431.44</v>
      </c>
      <c r="P30" s="26">
        <f t="shared" si="32"/>
        <v>2431.44</v>
      </c>
      <c r="Q30" s="26">
        <f t="shared" si="32"/>
        <v>3241.92</v>
      </c>
      <c r="R30" s="10"/>
    </row>
    <row r="31" ht="30" customHeight="1" spans="1:18">
      <c r="A31" s="10">
        <v>27</v>
      </c>
      <c r="B31" s="10" t="s">
        <v>25</v>
      </c>
      <c r="C31" s="12" t="s">
        <v>51</v>
      </c>
      <c r="D31" s="10">
        <v>2000</v>
      </c>
      <c r="E31" s="10">
        <v>2000</v>
      </c>
      <c r="F31" s="10">
        <v>300</v>
      </c>
      <c r="G31" s="10">
        <f t="shared" si="2"/>
        <v>600000</v>
      </c>
      <c r="H31" s="13">
        <v>0.08</v>
      </c>
      <c r="I31" s="10">
        <f t="shared" si="3"/>
        <v>48000</v>
      </c>
      <c r="J31" s="26">
        <f t="shared" si="21"/>
        <v>14400</v>
      </c>
      <c r="K31" s="10">
        <f t="shared" si="4"/>
        <v>14400</v>
      </c>
      <c r="L31" s="10">
        <f t="shared" si="5"/>
        <v>19200</v>
      </c>
      <c r="M31" s="27">
        <v>0.3377</v>
      </c>
      <c r="N31" s="28">
        <f t="shared" si="0"/>
        <v>16209.6</v>
      </c>
      <c r="O31" s="26">
        <f t="shared" ref="O31:Q31" si="33">J31*$M31</f>
        <v>4862.88</v>
      </c>
      <c r="P31" s="26">
        <f t="shared" si="33"/>
        <v>4862.88</v>
      </c>
      <c r="Q31" s="26">
        <f t="shared" si="33"/>
        <v>6483.84</v>
      </c>
      <c r="R31" s="10"/>
    </row>
    <row r="32" ht="30" customHeight="1" spans="1:18">
      <c r="A32" s="10">
        <v>28</v>
      </c>
      <c r="B32" s="10" t="s">
        <v>25</v>
      </c>
      <c r="C32" s="12" t="s">
        <v>52</v>
      </c>
      <c r="D32" s="10">
        <v>1000</v>
      </c>
      <c r="E32" s="10">
        <v>1000</v>
      </c>
      <c r="F32" s="10">
        <v>300</v>
      </c>
      <c r="G32" s="10">
        <f t="shared" si="2"/>
        <v>300000</v>
      </c>
      <c r="H32" s="13">
        <v>0.08</v>
      </c>
      <c r="I32" s="10">
        <f t="shared" si="3"/>
        <v>24000</v>
      </c>
      <c r="J32" s="26">
        <f t="shared" si="21"/>
        <v>7200</v>
      </c>
      <c r="K32" s="10">
        <f t="shared" si="4"/>
        <v>7200</v>
      </c>
      <c r="L32" s="10">
        <f t="shared" si="5"/>
        <v>9600</v>
      </c>
      <c r="M32" s="27">
        <v>0.3377</v>
      </c>
      <c r="N32" s="28">
        <f t="shared" si="0"/>
        <v>8104.8</v>
      </c>
      <c r="O32" s="26">
        <f t="shared" ref="O32:Q32" si="34">J32*$M32</f>
        <v>2431.44</v>
      </c>
      <c r="P32" s="26">
        <f t="shared" si="34"/>
        <v>2431.44</v>
      </c>
      <c r="Q32" s="26">
        <f t="shared" si="34"/>
        <v>3241.92</v>
      </c>
      <c r="R32" s="10"/>
    </row>
    <row r="33" ht="30" customHeight="1" spans="1:18">
      <c r="A33" s="10">
        <v>29</v>
      </c>
      <c r="B33" s="10" t="s">
        <v>25</v>
      </c>
      <c r="C33" s="12" t="s">
        <v>53</v>
      </c>
      <c r="D33" s="10">
        <v>3600</v>
      </c>
      <c r="E33" s="10">
        <v>3600</v>
      </c>
      <c r="F33" s="10">
        <v>300</v>
      </c>
      <c r="G33" s="10">
        <f t="shared" si="2"/>
        <v>1080000</v>
      </c>
      <c r="H33" s="13">
        <v>0.08</v>
      </c>
      <c r="I33" s="10">
        <f t="shared" si="3"/>
        <v>86400</v>
      </c>
      <c r="J33" s="26">
        <f t="shared" si="21"/>
        <v>25920</v>
      </c>
      <c r="K33" s="10">
        <f t="shared" si="4"/>
        <v>25920</v>
      </c>
      <c r="L33" s="10">
        <f t="shared" si="5"/>
        <v>34560</v>
      </c>
      <c r="M33" s="27">
        <v>0.3377</v>
      </c>
      <c r="N33" s="28">
        <f t="shared" si="0"/>
        <v>29177.28</v>
      </c>
      <c r="O33" s="26">
        <f t="shared" ref="O33:Q33" si="35">J33*$M33</f>
        <v>8753.184</v>
      </c>
      <c r="P33" s="26">
        <f t="shared" si="35"/>
        <v>8753.184</v>
      </c>
      <c r="Q33" s="26">
        <f t="shared" si="35"/>
        <v>11670.912</v>
      </c>
      <c r="R33" s="10"/>
    </row>
    <row r="34" ht="30" customHeight="1" spans="1:18">
      <c r="A34" s="10">
        <v>30</v>
      </c>
      <c r="B34" s="10" t="s">
        <v>25</v>
      </c>
      <c r="C34" s="12" t="s">
        <v>54</v>
      </c>
      <c r="D34" s="10">
        <v>45000</v>
      </c>
      <c r="E34" s="10">
        <v>45000</v>
      </c>
      <c r="F34" s="10">
        <v>300</v>
      </c>
      <c r="G34" s="10">
        <f t="shared" si="2"/>
        <v>13500000</v>
      </c>
      <c r="H34" s="13">
        <v>0.08</v>
      </c>
      <c r="I34" s="10">
        <f t="shared" ref="I34:I47" si="36">G34*H34</f>
        <v>1080000</v>
      </c>
      <c r="J34" s="26">
        <f t="shared" ref="J34:J47" si="37">I34*$J$4</f>
        <v>324000</v>
      </c>
      <c r="K34" s="10">
        <f t="shared" ref="K34:K47" si="38">I34*$K$4</f>
        <v>324000</v>
      </c>
      <c r="L34" s="10">
        <f t="shared" si="5"/>
        <v>432000</v>
      </c>
      <c r="M34" s="27">
        <v>0.3377</v>
      </c>
      <c r="N34" s="28">
        <f t="shared" si="0"/>
        <v>364716</v>
      </c>
      <c r="O34" s="26">
        <f t="shared" ref="O34:Q34" si="39">J34*$M34</f>
        <v>109414.8</v>
      </c>
      <c r="P34" s="26">
        <f t="shared" si="39"/>
        <v>109414.8</v>
      </c>
      <c r="Q34" s="26">
        <f t="shared" si="39"/>
        <v>145886.4</v>
      </c>
      <c r="R34" s="10"/>
    </row>
    <row r="35" ht="30" customHeight="1" spans="1:18">
      <c r="A35" s="10">
        <v>31</v>
      </c>
      <c r="B35" s="10" t="s">
        <v>25</v>
      </c>
      <c r="C35" s="12" t="s">
        <v>55</v>
      </c>
      <c r="D35" s="10">
        <v>100000</v>
      </c>
      <c r="E35" s="10">
        <v>100000</v>
      </c>
      <c r="F35" s="10">
        <v>300</v>
      </c>
      <c r="G35" s="10">
        <f t="shared" ref="G35:G47" si="40">E35*F35</f>
        <v>30000000</v>
      </c>
      <c r="H35" s="13">
        <v>0.08</v>
      </c>
      <c r="I35" s="10">
        <f t="shared" si="36"/>
        <v>2400000</v>
      </c>
      <c r="J35" s="26">
        <f t="shared" si="37"/>
        <v>720000</v>
      </c>
      <c r="K35" s="10">
        <f t="shared" si="38"/>
        <v>720000</v>
      </c>
      <c r="L35" s="10">
        <f t="shared" si="5"/>
        <v>960000</v>
      </c>
      <c r="M35" s="27">
        <v>0.3377</v>
      </c>
      <c r="N35" s="28">
        <f t="shared" si="0"/>
        <v>810480</v>
      </c>
      <c r="O35" s="26">
        <f t="shared" ref="O35:Q35" si="41">J35*$M35</f>
        <v>243144</v>
      </c>
      <c r="P35" s="26">
        <f t="shared" si="41"/>
        <v>243144</v>
      </c>
      <c r="Q35" s="26">
        <f t="shared" si="41"/>
        <v>324192</v>
      </c>
      <c r="R35" s="10"/>
    </row>
    <row r="36" ht="30" customHeight="1" spans="1:18">
      <c r="A36" s="10">
        <v>32</v>
      </c>
      <c r="B36" s="10" t="s">
        <v>25</v>
      </c>
      <c r="C36" s="12" t="s">
        <v>56</v>
      </c>
      <c r="D36" s="10">
        <v>5000</v>
      </c>
      <c r="E36" s="10">
        <v>5000</v>
      </c>
      <c r="F36" s="10">
        <v>300</v>
      </c>
      <c r="G36" s="10">
        <f t="shared" si="40"/>
        <v>1500000</v>
      </c>
      <c r="H36" s="13">
        <v>0.08</v>
      </c>
      <c r="I36" s="10">
        <f t="shared" si="36"/>
        <v>120000</v>
      </c>
      <c r="J36" s="26">
        <f t="shared" si="37"/>
        <v>36000</v>
      </c>
      <c r="K36" s="10">
        <f t="shared" si="38"/>
        <v>36000</v>
      </c>
      <c r="L36" s="10">
        <f t="shared" si="5"/>
        <v>48000</v>
      </c>
      <c r="M36" s="27">
        <v>0.3377</v>
      </c>
      <c r="N36" s="28">
        <f t="shared" si="0"/>
        <v>40524</v>
      </c>
      <c r="O36" s="26">
        <f t="shared" ref="O36:O47" si="42">J36*$M36</f>
        <v>12157.2</v>
      </c>
      <c r="P36" s="26">
        <f t="shared" ref="P36:P47" si="43">K36*$M36</f>
        <v>12157.2</v>
      </c>
      <c r="Q36" s="26">
        <f t="shared" ref="Q36:Q47" si="44">L36*$M36</f>
        <v>16209.6</v>
      </c>
      <c r="R36" s="10"/>
    </row>
    <row r="37" s="3" customFormat="1" ht="30" customHeight="1" spans="1:18">
      <c r="A37" s="11">
        <v>33</v>
      </c>
      <c r="B37" s="11" t="s">
        <v>25</v>
      </c>
      <c r="C37" s="14" t="s">
        <v>57</v>
      </c>
      <c r="D37" s="11">
        <v>40000</v>
      </c>
      <c r="E37" s="11">
        <v>40000</v>
      </c>
      <c r="F37" s="11">
        <v>300</v>
      </c>
      <c r="G37" s="10">
        <f t="shared" si="40"/>
        <v>12000000</v>
      </c>
      <c r="H37" s="15">
        <v>0.08</v>
      </c>
      <c r="I37" s="10">
        <f t="shared" si="36"/>
        <v>960000</v>
      </c>
      <c r="J37" s="26">
        <f t="shared" si="37"/>
        <v>288000</v>
      </c>
      <c r="K37" s="10">
        <f t="shared" si="38"/>
        <v>288000</v>
      </c>
      <c r="L37" s="11">
        <v>384000</v>
      </c>
      <c r="M37" s="27">
        <v>0.3377</v>
      </c>
      <c r="N37" s="28">
        <f t="shared" ref="N37:N47" si="45">I37*M37</f>
        <v>324192</v>
      </c>
      <c r="O37" s="26">
        <f t="shared" si="42"/>
        <v>97257.6</v>
      </c>
      <c r="P37" s="26">
        <f t="shared" si="43"/>
        <v>97257.6</v>
      </c>
      <c r="Q37" s="26">
        <f t="shared" si="44"/>
        <v>129676.8</v>
      </c>
      <c r="R37" s="11" t="s">
        <v>58</v>
      </c>
    </row>
    <row r="38" s="3" customFormat="1" ht="30" customHeight="1" spans="1:18">
      <c r="A38" s="11">
        <v>34</v>
      </c>
      <c r="B38" s="11" t="s">
        <v>25</v>
      </c>
      <c r="C38" s="14" t="s">
        <v>59</v>
      </c>
      <c r="D38" s="11">
        <v>128532</v>
      </c>
      <c r="E38" s="16">
        <v>128500</v>
      </c>
      <c r="F38" s="11">
        <v>300</v>
      </c>
      <c r="G38" s="10">
        <f t="shared" si="40"/>
        <v>38550000</v>
      </c>
      <c r="H38" s="15">
        <v>0.08</v>
      </c>
      <c r="I38" s="10">
        <f t="shared" si="36"/>
        <v>3084000</v>
      </c>
      <c r="J38" s="26">
        <f t="shared" si="37"/>
        <v>925200</v>
      </c>
      <c r="K38" s="10">
        <f t="shared" si="38"/>
        <v>925200</v>
      </c>
      <c r="L38" s="16">
        <f t="shared" ref="L38:L41" si="46">I38*0.4</f>
        <v>1233600</v>
      </c>
      <c r="M38" s="27">
        <v>0.3377</v>
      </c>
      <c r="N38" s="28">
        <f t="shared" si="45"/>
        <v>1041466.8</v>
      </c>
      <c r="O38" s="26">
        <f t="shared" si="42"/>
        <v>312440.04</v>
      </c>
      <c r="P38" s="26">
        <f t="shared" si="43"/>
        <v>312440.04</v>
      </c>
      <c r="Q38" s="26">
        <f t="shared" si="44"/>
        <v>416586.72</v>
      </c>
      <c r="R38" s="11" t="s">
        <v>58</v>
      </c>
    </row>
    <row r="39" s="3" customFormat="1" ht="30" customHeight="1" spans="1:18">
      <c r="A39" s="11">
        <v>35</v>
      </c>
      <c r="B39" s="11" t="s">
        <v>22</v>
      </c>
      <c r="C39" s="14" t="s">
        <v>60</v>
      </c>
      <c r="D39" s="11">
        <v>500000</v>
      </c>
      <c r="E39" s="11">
        <v>100000</v>
      </c>
      <c r="F39" s="11">
        <v>300</v>
      </c>
      <c r="G39" s="10">
        <f t="shared" si="40"/>
        <v>30000000</v>
      </c>
      <c r="H39" s="15">
        <v>0.08</v>
      </c>
      <c r="I39" s="10">
        <f t="shared" si="36"/>
        <v>2400000</v>
      </c>
      <c r="J39" s="26">
        <f t="shared" si="37"/>
        <v>720000</v>
      </c>
      <c r="K39" s="10">
        <f t="shared" si="38"/>
        <v>720000</v>
      </c>
      <c r="L39" s="16">
        <f t="shared" si="46"/>
        <v>960000</v>
      </c>
      <c r="M39" s="27">
        <v>0.3377</v>
      </c>
      <c r="N39" s="28">
        <f t="shared" si="45"/>
        <v>810480</v>
      </c>
      <c r="O39" s="26">
        <f t="shared" si="42"/>
        <v>243144</v>
      </c>
      <c r="P39" s="26">
        <f t="shared" si="43"/>
        <v>243144</v>
      </c>
      <c r="Q39" s="26">
        <f t="shared" si="44"/>
        <v>324192</v>
      </c>
      <c r="R39" s="11" t="s">
        <v>58</v>
      </c>
    </row>
    <row r="40" s="3" customFormat="1" ht="30" customHeight="1" spans="1:18">
      <c r="A40" s="11">
        <v>36</v>
      </c>
      <c r="B40" s="11" t="s">
        <v>25</v>
      </c>
      <c r="C40" s="14" t="s">
        <v>61</v>
      </c>
      <c r="D40" s="11">
        <v>150000</v>
      </c>
      <c r="E40" s="11">
        <v>100000</v>
      </c>
      <c r="F40" s="11">
        <v>300</v>
      </c>
      <c r="G40" s="10">
        <f t="shared" si="40"/>
        <v>30000000</v>
      </c>
      <c r="H40" s="15">
        <v>0.08</v>
      </c>
      <c r="I40" s="10">
        <f t="shared" si="36"/>
        <v>2400000</v>
      </c>
      <c r="J40" s="26">
        <f t="shared" si="37"/>
        <v>720000</v>
      </c>
      <c r="K40" s="10">
        <f t="shared" si="38"/>
        <v>720000</v>
      </c>
      <c r="L40" s="16">
        <f t="shared" si="46"/>
        <v>960000</v>
      </c>
      <c r="M40" s="27">
        <v>0.3377</v>
      </c>
      <c r="N40" s="28">
        <f t="shared" si="45"/>
        <v>810480</v>
      </c>
      <c r="O40" s="26">
        <f t="shared" si="42"/>
        <v>243144</v>
      </c>
      <c r="P40" s="26">
        <f t="shared" si="43"/>
        <v>243144</v>
      </c>
      <c r="Q40" s="26">
        <f t="shared" si="44"/>
        <v>324192</v>
      </c>
      <c r="R40" s="11" t="s">
        <v>58</v>
      </c>
    </row>
    <row r="41" s="3" customFormat="1" ht="30" customHeight="1" spans="1:18">
      <c r="A41" s="11">
        <v>37</v>
      </c>
      <c r="B41" s="11" t="s">
        <v>25</v>
      </c>
      <c r="C41" s="14" t="s">
        <v>62</v>
      </c>
      <c r="D41" s="11">
        <v>35000</v>
      </c>
      <c r="E41" s="11">
        <v>35000</v>
      </c>
      <c r="F41" s="11">
        <v>300</v>
      </c>
      <c r="G41" s="10">
        <f t="shared" si="40"/>
        <v>10500000</v>
      </c>
      <c r="H41" s="15">
        <v>0.08</v>
      </c>
      <c r="I41" s="10">
        <f t="shared" si="36"/>
        <v>840000</v>
      </c>
      <c r="J41" s="26">
        <f t="shared" si="37"/>
        <v>252000</v>
      </c>
      <c r="K41" s="10">
        <f t="shared" si="38"/>
        <v>252000</v>
      </c>
      <c r="L41" s="16">
        <f t="shared" si="46"/>
        <v>336000</v>
      </c>
      <c r="M41" s="27">
        <v>0.3377</v>
      </c>
      <c r="N41" s="28">
        <f t="shared" si="45"/>
        <v>283668</v>
      </c>
      <c r="O41" s="26">
        <f t="shared" si="42"/>
        <v>85100.4</v>
      </c>
      <c r="P41" s="26">
        <f t="shared" si="43"/>
        <v>85100.4</v>
      </c>
      <c r="Q41" s="26">
        <f t="shared" si="44"/>
        <v>113467.2</v>
      </c>
      <c r="R41" s="11" t="s">
        <v>58</v>
      </c>
    </row>
    <row r="42" s="3" customFormat="1" ht="30" customHeight="1" spans="1:18">
      <c r="A42" s="11">
        <v>38</v>
      </c>
      <c r="B42" s="11" t="s">
        <v>25</v>
      </c>
      <c r="C42" s="14" t="s">
        <v>63</v>
      </c>
      <c r="D42" s="11">
        <v>66667</v>
      </c>
      <c r="E42" s="11">
        <v>66667</v>
      </c>
      <c r="F42" s="11">
        <v>300</v>
      </c>
      <c r="G42" s="10">
        <v>20000000</v>
      </c>
      <c r="H42" s="15">
        <v>0.08</v>
      </c>
      <c r="I42" s="10">
        <f t="shared" si="36"/>
        <v>1600000</v>
      </c>
      <c r="J42" s="26">
        <f t="shared" si="37"/>
        <v>480000</v>
      </c>
      <c r="K42" s="10">
        <f t="shared" si="38"/>
        <v>480000</v>
      </c>
      <c r="L42" s="11">
        <v>640000</v>
      </c>
      <c r="M42" s="27">
        <v>0.3377</v>
      </c>
      <c r="N42" s="28">
        <f t="shared" si="45"/>
        <v>540320</v>
      </c>
      <c r="O42" s="26">
        <f t="shared" si="42"/>
        <v>162096</v>
      </c>
      <c r="P42" s="26">
        <f t="shared" si="43"/>
        <v>162096</v>
      </c>
      <c r="Q42" s="26">
        <f t="shared" si="44"/>
        <v>216128</v>
      </c>
      <c r="R42" s="11" t="s">
        <v>64</v>
      </c>
    </row>
    <row r="43" s="3" customFormat="1" ht="30" customHeight="1" spans="1:18">
      <c r="A43" s="11">
        <v>39</v>
      </c>
      <c r="B43" s="11" t="s">
        <v>25</v>
      </c>
      <c r="C43" s="14" t="s">
        <v>65</v>
      </c>
      <c r="D43" s="11">
        <v>50000</v>
      </c>
      <c r="E43" s="11">
        <v>50000</v>
      </c>
      <c r="F43" s="11">
        <v>300</v>
      </c>
      <c r="G43" s="10">
        <f t="shared" si="40"/>
        <v>15000000</v>
      </c>
      <c r="H43" s="15">
        <v>0.08</v>
      </c>
      <c r="I43" s="10">
        <f t="shared" si="36"/>
        <v>1200000</v>
      </c>
      <c r="J43" s="26">
        <f t="shared" si="37"/>
        <v>360000</v>
      </c>
      <c r="K43" s="10">
        <f t="shared" si="38"/>
        <v>360000</v>
      </c>
      <c r="L43" s="11">
        <v>480000</v>
      </c>
      <c r="M43" s="27">
        <v>0.3377</v>
      </c>
      <c r="N43" s="28">
        <f t="shared" si="45"/>
        <v>405240</v>
      </c>
      <c r="O43" s="26">
        <f t="shared" si="42"/>
        <v>121572</v>
      </c>
      <c r="P43" s="26">
        <f t="shared" si="43"/>
        <v>121572</v>
      </c>
      <c r="Q43" s="26">
        <f t="shared" si="44"/>
        <v>162096</v>
      </c>
      <c r="R43" s="11" t="s">
        <v>66</v>
      </c>
    </row>
    <row r="44" s="3" customFormat="1" ht="30" customHeight="1" spans="1:18">
      <c r="A44" s="11">
        <v>40</v>
      </c>
      <c r="B44" s="11" t="s">
        <v>25</v>
      </c>
      <c r="C44" s="14" t="s">
        <v>67</v>
      </c>
      <c r="D44" s="11">
        <v>50000</v>
      </c>
      <c r="E44" s="11">
        <v>50000</v>
      </c>
      <c r="F44" s="11">
        <v>300</v>
      </c>
      <c r="G44" s="10">
        <f t="shared" si="40"/>
        <v>15000000</v>
      </c>
      <c r="H44" s="15">
        <v>0.08</v>
      </c>
      <c r="I44" s="10">
        <f t="shared" si="36"/>
        <v>1200000</v>
      </c>
      <c r="J44" s="26">
        <f t="shared" si="37"/>
        <v>360000</v>
      </c>
      <c r="K44" s="10">
        <f t="shared" si="38"/>
        <v>360000</v>
      </c>
      <c r="L44" s="11">
        <v>480000</v>
      </c>
      <c r="M44" s="27">
        <v>0.3377</v>
      </c>
      <c r="N44" s="28">
        <f t="shared" si="45"/>
        <v>405240</v>
      </c>
      <c r="O44" s="26">
        <f t="shared" si="42"/>
        <v>121572</v>
      </c>
      <c r="P44" s="26">
        <f t="shared" si="43"/>
        <v>121572</v>
      </c>
      <c r="Q44" s="26">
        <f t="shared" si="44"/>
        <v>162096</v>
      </c>
      <c r="R44" s="11" t="s">
        <v>66</v>
      </c>
    </row>
    <row r="45" s="3" customFormat="1" ht="30" customHeight="1" spans="1:18">
      <c r="A45" s="11">
        <v>41</v>
      </c>
      <c r="B45" s="11" t="s">
        <v>68</v>
      </c>
      <c r="C45" s="14" t="s">
        <v>69</v>
      </c>
      <c r="D45" s="11">
        <v>37000</v>
      </c>
      <c r="E45" s="11">
        <v>37000</v>
      </c>
      <c r="F45" s="11">
        <v>300</v>
      </c>
      <c r="G45" s="10">
        <f t="shared" si="40"/>
        <v>11100000</v>
      </c>
      <c r="H45" s="15">
        <v>0.08</v>
      </c>
      <c r="I45" s="10">
        <f t="shared" si="36"/>
        <v>888000</v>
      </c>
      <c r="J45" s="26">
        <f t="shared" si="37"/>
        <v>266400</v>
      </c>
      <c r="K45" s="10">
        <f t="shared" si="38"/>
        <v>266400</v>
      </c>
      <c r="L45" s="11">
        <v>355200</v>
      </c>
      <c r="M45" s="27">
        <v>0.3377</v>
      </c>
      <c r="N45" s="28">
        <f t="shared" si="45"/>
        <v>299877.6</v>
      </c>
      <c r="O45" s="26">
        <f t="shared" si="42"/>
        <v>89963.28</v>
      </c>
      <c r="P45" s="26">
        <f t="shared" si="43"/>
        <v>89963.28</v>
      </c>
      <c r="Q45" s="26">
        <f t="shared" si="44"/>
        <v>119951.04</v>
      </c>
      <c r="R45" s="11" t="s">
        <v>66</v>
      </c>
    </row>
    <row r="46" s="3" customFormat="1" ht="30" customHeight="1" spans="1:18">
      <c r="A46" s="11">
        <v>42</v>
      </c>
      <c r="B46" s="11" t="s">
        <v>68</v>
      </c>
      <c r="C46" s="14" t="s">
        <v>70</v>
      </c>
      <c r="D46" s="11">
        <v>8000</v>
      </c>
      <c r="E46" s="11">
        <v>8000</v>
      </c>
      <c r="F46" s="11">
        <v>300</v>
      </c>
      <c r="G46" s="10">
        <f t="shared" si="40"/>
        <v>2400000</v>
      </c>
      <c r="H46" s="15">
        <v>0.08</v>
      </c>
      <c r="I46" s="10">
        <f t="shared" si="36"/>
        <v>192000</v>
      </c>
      <c r="J46" s="26">
        <f t="shared" si="37"/>
        <v>57600</v>
      </c>
      <c r="K46" s="10">
        <f t="shared" si="38"/>
        <v>57600</v>
      </c>
      <c r="L46" s="11">
        <v>76800</v>
      </c>
      <c r="M46" s="27">
        <v>0.3377</v>
      </c>
      <c r="N46" s="28">
        <f t="shared" si="45"/>
        <v>64838.4</v>
      </c>
      <c r="O46" s="26">
        <f t="shared" si="42"/>
        <v>19451.52</v>
      </c>
      <c r="P46" s="26">
        <f t="shared" si="43"/>
        <v>19451.52</v>
      </c>
      <c r="Q46" s="26">
        <f t="shared" si="44"/>
        <v>25935.36</v>
      </c>
      <c r="R46" s="11" t="s">
        <v>66</v>
      </c>
    </row>
    <row r="47" s="3" customFormat="1" ht="30" customHeight="1" spans="1:18">
      <c r="A47" s="11">
        <v>43</v>
      </c>
      <c r="B47" s="11" t="s">
        <v>71</v>
      </c>
      <c r="C47" s="14" t="s">
        <v>72</v>
      </c>
      <c r="D47" s="11">
        <v>2880</v>
      </c>
      <c r="E47" s="11">
        <v>2880</v>
      </c>
      <c r="F47" s="11">
        <v>300</v>
      </c>
      <c r="G47" s="10">
        <f t="shared" si="40"/>
        <v>864000</v>
      </c>
      <c r="H47" s="15">
        <v>0.08</v>
      </c>
      <c r="I47" s="10">
        <f t="shared" si="36"/>
        <v>69120</v>
      </c>
      <c r="J47" s="26">
        <f t="shared" si="37"/>
        <v>20736</v>
      </c>
      <c r="K47" s="10">
        <f t="shared" si="38"/>
        <v>20736</v>
      </c>
      <c r="L47" s="11">
        <v>27648</v>
      </c>
      <c r="M47" s="27">
        <v>0.3377</v>
      </c>
      <c r="N47" s="28">
        <f t="shared" si="45"/>
        <v>23341.824</v>
      </c>
      <c r="O47" s="26">
        <f t="shared" si="42"/>
        <v>7002.5472</v>
      </c>
      <c r="P47" s="26">
        <f t="shared" si="43"/>
        <v>7002.5472</v>
      </c>
      <c r="Q47" s="26">
        <f t="shared" si="44"/>
        <v>9336.7296</v>
      </c>
      <c r="R47" s="11" t="s">
        <v>73</v>
      </c>
    </row>
    <row r="48" ht="30" customHeight="1" spans="1:18">
      <c r="A48" s="17" t="s">
        <v>74</v>
      </c>
      <c r="B48" s="17"/>
      <c r="C48" s="17"/>
      <c r="D48" s="17">
        <f>SUM(D5:D47)</f>
        <v>1548617</v>
      </c>
      <c r="E48" s="17">
        <f>SUM(E5:E47)</f>
        <v>1048527</v>
      </c>
      <c r="F48" s="17"/>
      <c r="G48" s="17">
        <f>SUM(G5:G47)</f>
        <v>314558000</v>
      </c>
      <c r="H48" s="17"/>
      <c r="I48" s="17">
        <f>SUM(I5:I47)</f>
        <v>25164640</v>
      </c>
      <c r="J48" s="29">
        <f>SUM(J5:J47)</f>
        <v>7549392</v>
      </c>
      <c r="K48" s="17">
        <f>SUM(K5:K47)</f>
        <v>7549392</v>
      </c>
      <c r="L48" s="17">
        <f>SUM(L5:L47)</f>
        <v>10065856</v>
      </c>
      <c r="M48" s="30"/>
      <c r="N48" s="31">
        <f>SUM(N5:N47)</f>
        <v>8498098.928</v>
      </c>
      <c r="O48" s="32">
        <f>SUM(O5:O47)</f>
        <v>2549429.6784</v>
      </c>
      <c r="P48" s="32">
        <f>SUM(P5:P47)</f>
        <v>2549429.6784</v>
      </c>
      <c r="Q48" s="32">
        <f>SUM(Q5:Q47)</f>
        <v>3399239.5712</v>
      </c>
      <c r="R48" s="33"/>
    </row>
  </sheetData>
  <autoFilter ref="A3:R48">
    <extLst/>
  </autoFilter>
  <mergeCells count="19">
    <mergeCell ref="A1:R1"/>
    <mergeCell ref="A2:C2"/>
    <mergeCell ref="D2:R2"/>
    <mergeCell ref="A48:C48"/>
    <mergeCell ref="A3:A4"/>
    <mergeCell ref="B3:B4"/>
    <mergeCell ref="C3:C4"/>
    <mergeCell ref="D3:D4"/>
    <mergeCell ref="E3:E4"/>
    <mergeCell ref="F3:F4"/>
    <mergeCell ref="G3:G4"/>
    <mergeCell ref="H3:H4"/>
    <mergeCell ref="I3:I4"/>
    <mergeCell ref="N3:N4"/>
    <mergeCell ref="O3:O4"/>
    <mergeCell ref="P3:P4"/>
    <mergeCell ref="Q3:Q4"/>
    <mergeCell ref="R3:R4"/>
    <mergeCell ref="R5:R36"/>
  </mergeCell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林陆新</dc:creator>
  <cp:lastModifiedBy>岳广飞</cp:lastModifiedBy>
  <dcterms:created xsi:type="dcterms:W3CDTF">2024-06-06T08:12:00Z</dcterms:created>
  <dcterms:modified xsi:type="dcterms:W3CDTF">2024-07-18T04:44:12Z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0928B5E9511340649B50852781C814B2</vt:lpwstr>
  </property>
  <property fmtid="{D5CDD505-2E9C-101B-9397-08002B2CF9AE}" pid="3" name="KSOProductBuildVer">
    <vt:lpwstr>2052-12.1.0.17147</vt:lpwstr>
  </property>
</Properties>
</file>